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дох" sheetId="1" r:id="rId1"/>
    <sheet name="расх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<sst xmlns="http://schemas.openxmlformats.org/spreadsheetml/2006/main" count="204" uniqueCount="123">
  <si>
    <t>Налоговые и неналоговые доходы</t>
  </si>
  <si>
    <t>в том числе</t>
  </si>
  <si>
    <t>ИТОГО БЕЗВОЗМЕЗДНЫХ</t>
  </si>
  <si>
    <t>Финансовая помощь</t>
  </si>
  <si>
    <t>в том числе:</t>
  </si>
  <si>
    <t>Субвенции</t>
  </si>
  <si>
    <t>Итого доходов</t>
  </si>
  <si>
    <t>Всего расходов</t>
  </si>
  <si>
    <t>Дефицит профицит</t>
  </si>
  <si>
    <t xml:space="preserve">собственные </t>
  </si>
  <si>
    <t>целевые</t>
  </si>
  <si>
    <t>Налог на доходы физических лиц</t>
  </si>
  <si>
    <t>Налог на имущество физических лиц</t>
  </si>
  <si>
    <t>Земельный налог</t>
  </si>
  <si>
    <t>Единый сельхоз налог</t>
  </si>
  <si>
    <t>Задолженность по отмененным налогам, сборам и иным обязательным платежам</t>
  </si>
  <si>
    <t>Арендная плата за землю</t>
  </si>
  <si>
    <t>Аренда имущества</t>
  </si>
  <si>
    <t>Дотация из ФФПП</t>
  </si>
  <si>
    <t>Дотация от показателей</t>
  </si>
  <si>
    <t>Дотация от реализации алкогольной продукции</t>
  </si>
  <si>
    <t>Дотация от реализации сельхозсырья</t>
  </si>
  <si>
    <t>на воинский учет граждан</t>
  </si>
  <si>
    <t>Водоснабжение в сельской местности (средства федерального бюджета)</t>
  </si>
  <si>
    <t>Водоснабжение в сельской местности (средства республиканского бюджета)</t>
  </si>
  <si>
    <t xml:space="preserve"> Иные межб. Т. на пров. аварийно-спасательных работ, на разв. и сод. пунктов врем. прож. и пит. для эвак. граждан, авар.-восстан. работ, связанных с ликв. посл. вес. пав. 2012 года (фед. Ср-ва из рез. фонда Прав. РФ) Пост.Прав.РМ от 19.11.2012 №414</t>
  </si>
  <si>
    <t>Субсидии на разработку проектно-сметной документации  в 2013 году Пост.Прав. РМ от 10.06.2013 №217, №220, №222</t>
  </si>
  <si>
    <t>Субсидии на обеспечение мероприятий по капитальному ремонту многоквартирных домов (за счет средств Государственной корпорации Фонд содействия реформированию ЖКХ). Пост.Прав.РМ от 03.06.2013 №206</t>
  </si>
  <si>
    <t>Субсидии на обеспечение мероприятий по капитальному ремонту многоквартирных домов (за счет средств республиканского бюджета) Пост.Прав.РМ от 03.06.2013 №206</t>
  </si>
  <si>
    <t>Субсидии на обеспечение мероприятий по переселению граждан из аварийного жилищного фонда (средства Государственной корпорации-Фонд содействия реформированию ЖКХ) Пост.Прав.РМ от 03.06.2013 №206</t>
  </si>
  <si>
    <t>Субсидии на обеспечение мероприятий по переселению граждан из аварийного жилищного фонда (за счет средств республиканского бюджета Пост.Прав.РМ от 03.06.2013 №206</t>
  </si>
  <si>
    <t>Субсидии на строительство жилых домов для переселения граждан из ветхого и аварийного жилищного фонда  в рамках РЦП "Жилище" на 2011-2015г.г. Пост.Прав. РМ от 08.07.2013г. №279</t>
  </si>
  <si>
    <t>Субсидии из Дорожного фонда Республики Мордовия бюджетам поселений  на развитие уличной и дорожной сети Пост.Прав. РМ от 20.05.2013 №165, от 08.07.2013г. №263</t>
  </si>
  <si>
    <t>Субсидии на соф. кап. стр-ва объектов муниц. соб-ти коммун. и трансп.инфраструктуры для целей обеспечения комм. и трансп. инфраструктурой зем. участков для жилищного стр-ва в 2013 году РЦП "Жилище" на 2011-2015г.г. Пост.Прав.РМ от 08.07.2013г. №278</t>
  </si>
  <si>
    <t>Субсидии из ДФРМ мес. Бюд. на кап. ремонт и ремонт дворовых терр. многоквар. домов, проездов к дворовым терр. многокв. домов населенных пунктов в 2013 году ППРМ от 27.05.2013г.№189, от 03.06.2013 №198, от 12.08.2013 №322 (изм. в ППРМ от 03.06.2013г.№198)</t>
  </si>
  <si>
    <t>Субсидии из Дор. фонда РМ  мес. Бюд. в 2013 году на кап. ремонт  и ремонт автомоб. дорог общ. польз. насел. пунктов ППРМ от 27.05.2013г.№190, от 03.06.2013 №199, от 01.07.2013 №240, от 08.07.2013 №262, от 12.08.2013г. №321(изм. в ППРМ от 01.07.2013 №240)</t>
  </si>
  <si>
    <t>Газоснабжение в сельской местности (средства федерального бюджета)</t>
  </si>
  <si>
    <t>Газоснабжение в сельской местности (средства республиканского бюджета)</t>
  </si>
  <si>
    <t>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</si>
  <si>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Итого</t>
  </si>
  <si>
    <t xml:space="preserve"> </t>
  </si>
  <si>
    <t>ВСЕГО</t>
  </si>
  <si>
    <t>без целевых</t>
  </si>
  <si>
    <t>21</t>
  </si>
  <si>
    <t>Ковылкинский муниципальный район</t>
  </si>
  <si>
    <t>2102</t>
  </si>
  <si>
    <t>Большеазясьскоесельское поселение</t>
  </si>
  <si>
    <t>2107</t>
  </si>
  <si>
    <t>Изосимовское сельское поселение</t>
  </si>
  <si>
    <t>2108</t>
  </si>
  <si>
    <t>Казенномайданское сельское поселение</t>
  </si>
  <si>
    <t>2109</t>
  </si>
  <si>
    <t>Клиновское сельское поселение</t>
  </si>
  <si>
    <t>2110</t>
  </si>
  <si>
    <t>Кочелаевское сельское поселение</t>
  </si>
  <si>
    <t>2111</t>
  </si>
  <si>
    <t>Краснопресненское сельское поселение</t>
  </si>
  <si>
    <t>2112</t>
  </si>
  <si>
    <t>Красношадымское сельское поселение</t>
  </si>
  <si>
    <t>2113</t>
  </si>
  <si>
    <t>Курнинское сельское поселение</t>
  </si>
  <si>
    <t>2114</t>
  </si>
  <si>
    <t>Мамолаевское сельское поселение</t>
  </si>
  <si>
    <t>2116</t>
  </si>
  <si>
    <t>Мордовско-вечкенинское сельское поселение</t>
  </si>
  <si>
    <t>2117</t>
  </si>
  <si>
    <t>Мордовско-Коломасовское сельское поселение</t>
  </si>
  <si>
    <t>2118</t>
  </si>
  <si>
    <t>Новомамонгинское сельское поселение</t>
  </si>
  <si>
    <t>2121</t>
  </si>
  <si>
    <t>Парапинское сельское поселение</t>
  </si>
  <si>
    <t>2122</t>
  </si>
  <si>
    <t>Покровское сельское поселение</t>
  </si>
  <si>
    <t>2124</t>
  </si>
  <si>
    <t>Примокшанское сельское поселение</t>
  </si>
  <si>
    <t>2125</t>
  </si>
  <si>
    <t>Русско-Лашменское сельское поселение</t>
  </si>
  <si>
    <t>2126</t>
  </si>
  <si>
    <t>Рыбкинское сельское поселение</t>
  </si>
  <si>
    <t>2131</t>
  </si>
  <si>
    <t>Токмовское сельское поселение</t>
  </si>
  <si>
    <t>2132</t>
  </si>
  <si>
    <t>Троицкое сельское поселение</t>
  </si>
  <si>
    <t>2134</t>
  </si>
  <si>
    <t>Чекашево-Полянское сельское поселение</t>
  </si>
  <si>
    <t>2136</t>
  </si>
  <si>
    <t>Шингаринское сельское поселение</t>
  </si>
  <si>
    <t>2138</t>
  </si>
  <si>
    <t>городское поселение Ковылкино</t>
  </si>
  <si>
    <t>Итого по поселениям</t>
  </si>
  <si>
    <t>Муниципальный район</t>
  </si>
  <si>
    <t>Консолидированный бюджет</t>
  </si>
  <si>
    <t>Код</t>
  </si>
  <si>
    <t>Муниципальное образование</t>
  </si>
  <si>
    <t>ВСЕГО РАСХОДОВ</t>
  </si>
  <si>
    <t>01-Общегосударственные вопросы (содержание органов государственной власти)</t>
  </si>
  <si>
    <t>01-протоколы</t>
  </si>
  <si>
    <t>02-Национальная оборона (воинский учет)</t>
  </si>
  <si>
    <t>03-Национальная безопасность (содержание филиала ГОССМЭП МВД по РМ)</t>
  </si>
  <si>
    <t>04- Национальная экономика (сельскохозяйственное производство)</t>
  </si>
  <si>
    <t>05 - Жилищно-коммунальное хозяйство</t>
  </si>
  <si>
    <t>06-Оформление в собственность бесхозяйственных гидротехнических сооружений</t>
  </si>
  <si>
    <t>07 - Образование</t>
  </si>
  <si>
    <t>08 - Культура, кинематография и средства массовой информации</t>
  </si>
  <si>
    <t>10 - социальная политика( на доплаты к пенсии муниципальным служащим)</t>
  </si>
  <si>
    <t>в  том числе</t>
  </si>
  <si>
    <t>прочие расходы</t>
  </si>
  <si>
    <t>11 - межбюджетные трансферты</t>
  </si>
  <si>
    <t>расходы за счет дотации  2009</t>
  </si>
  <si>
    <t>Сельскохозяйственное производство</t>
  </si>
  <si>
    <t>в том числе: искусственное осеменение скота</t>
  </si>
  <si>
    <t>Дорожное хозяйство (дорожные фонды)</t>
  </si>
  <si>
    <t>генплан</t>
  </si>
  <si>
    <t>Капитальный ремонт жилищного фонда</t>
  </si>
  <si>
    <t>Коммунальное хозяйство</t>
  </si>
  <si>
    <t>Благоустройство территорий</t>
  </si>
  <si>
    <t>ремонт многоквартирных домов</t>
  </si>
  <si>
    <t>из местного бюджета</t>
  </si>
  <si>
    <t>ремонт автомобильных дорог</t>
  </si>
  <si>
    <t>Вознаграждение за класное руководство</t>
  </si>
  <si>
    <t>КПМО</t>
  </si>
  <si>
    <t>Пенсионное обеспечение</t>
  </si>
  <si>
    <t>Компенсация расходов на содержание мест общего пользования в многоквартирных домах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</si>
</sst>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  <numFmt numFmtId="167" formatCode="_-* #,##0.0000_р_._-;\-* #,##0.0000_р_._-;_-* &quot;-&quot;??_р_._-;_-@_-"/>
    <numFmt numFmtId="168" formatCode="_-* #,##0.0_р_._-;\-* #,##0.0_р_._-;_-* &quot;-&quot;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5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58"/>
      <name val="Arial Cyr"/>
      <family val="0"/>
    </font>
    <font>
      <sz val="9"/>
      <color indexed="12"/>
      <name val="Arial"/>
      <family val="2"/>
    </font>
    <font>
      <b/>
      <sz val="10"/>
      <color indexed="58"/>
      <name val="Arial Cyr"/>
      <family val="0"/>
    </font>
    <font>
      <b/>
      <sz val="9"/>
      <color indexed="58"/>
      <name val="Arial"/>
      <family val="2"/>
    </font>
    <font>
      <sz val="9"/>
      <color indexed="12"/>
      <name val="Arial Cyr"/>
      <family val="0"/>
    </font>
    <font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" fillId="0" borderId="1" xfId="19" applyNumberFormat="1" applyFont="1" applyFill="1" applyBorder="1" applyAlignment="1">
      <alignment horizontal="center" vertical="top" wrapText="1"/>
    </xf>
    <xf numFmtId="164" fontId="1" fillId="0" borderId="2" xfId="19" applyNumberFormat="1" applyFont="1" applyFill="1" applyBorder="1" applyAlignment="1">
      <alignment horizontal="center" vertical="top" wrapText="1"/>
    </xf>
    <xf numFmtId="164" fontId="2" fillId="2" borderId="2" xfId="19" applyNumberFormat="1" applyFont="1" applyFill="1" applyBorder="1" applyAlignment="1">
      <alignment horizontal="center" vertical="top" wrapText="1"/>
    </xf>
    <xf numFmtId="164" fontId="2" fillId="0" borderId="2" xfId="19" applyNumberFormat="1" applyFont="1" applyFill="1" applyBorder="1" applyAlignment="1">
      <alignment horizontal="center" vertical="top" wrapText="1"/>
    </xf>
    <xf numFmtId="164" fontId="1" fillId="0" borderId="0" xfId="19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7" fillId="3" borderId="2" xfId="19" applyNumberFormat="1" applyFont="1" applyFill="1" applyBorder="1" applyAlignment="1">
      <alignment vertical="center" wrapText="1"/>
    </xf>
    <xf numFmtId="164" fontId="0" fillId="0" borderId="4" xfId="19" applyNumberFormat="1" applyFill="1" applyBorder="1" applyAlignment="1">
      <alignment vertical="center" wrapText="1"/>
    </xf>
    <xf numFmtId="164" fontId="0" fillId="0" borderId="2" xfId="19" applyNumberFormat="1" applyFill="1" applyBorder="1" applyAlignment="1">
      <alignment vertical="center" wrapText="1"/>
    </xf>
    <xf numFmtId="164" fontId="8" fillId="0" borderId="2" xfId="19" applyNumberFormat="1" applyFont="1" applyFill="1" applyBorder="1" applyAlignment="1">
      <alignment vertical="center" wrapText="1"/>
    </xf>
    <xf numFmtId="164" fontId="7" fillId="2" borderId="2" xfId="19" applyNumberFormat="1" applyFont="1" applyFill="1" applyBorder="1" applyAlignment="1">
      <alignment vertical="center" wrapText="1"/>
    </xf>
    <xf numFmtId="164" fontId="9" fillId="2" borderId="2" xfId="19" applyNumberFormat="1" applyFont="1" applyFill="1" applyBorder="1" applyAlignment="1">
      <alignment horizontal="center" vertical="center" wrapText="1"/>
    </xf>
    <xf numFmtId="164" fontId="10" fillId="4" borderId="2" xfId="19" applyNumberFormat="1" applyFont="1" applyFill="1" applyBorder="1" applyAlignment="1">
      <alignment vertical="center" wrapText="1"/>
    </xf>
    <xf numFmtId="164" fontId="0" fillId="0" borderId="0" xfId="19" applyNumberFormat="1" applyFill="1" applyAlignment="1">
      <alignment vertical="center" wrapText="1"/>
    </xf>
    <xf numFmtId="164" fontId="11" fillId="0" borderId="2" xfId="19" applyNumberFormat="1" applyFont="1" applyFill="1" applyBorder="1" applyAlignment="1">
      <alignment/>
    </xf>
    <xf numFmtId="0" fontId="12" fillId="0" borderId="2" xfId="0" applyFont="1" applyFill="1" applyBorder="1" applyAlignment="1">
      <alignment vertical="center" wrapText="1"/>
    </xf>
    <xf numFmtId="164" fontId="0" fillId="0" borderId="2" xfId="19" applyNumberFormat="1" applyFont="1" applyFill="1" applyBorder="1" applyAlignment="1">
      <alignment vertical="center" wrapText="1"/>
    </xf>
    <xf numFmtId="164" fontId="6" fillId="0" borderId="2" xfId="19" applyNumberFormat="1" applyFont="1" applyFill="1" applyBorder="1" applyAlignment="1">
      <alignment/>
    </xf>
    <xf numFmtId="0" fontId="13" fillId="0" borderId="2" xfId="17" applyFont="1" applyFill="1" applyBorder="1" applyAlignment="1">
      <alignment horizontal="left" vertical="center" wrapText="1"/>
      <protection/>
    </xf>
    <xf numFmtId="165" fontId="7" fillId="2" borderId="2" xfId="19" applyNumberFormat="1" applyFont="1" applyFill="1" applyBorder="1" applyAlignment="1">
      <alignment vertical="center" wrapText="1"/>
    </xf>
    <xf numFmtId="43" fontId="8" fillId="0" borderId="2" xfId="19" applyNumberFormat="1" applyFont="1" applyFill="1" applyBorder="1" applyAlignment="1">
      <alignment vertical="center" wrapText="1"/>
    </xf>
    <xf numFmtId="165" fontId="8" fillId="0" borderId="2" xfId="19" applyNumberFormat="1" applyFont="1" applyFill="1" applyBorder="1" applyAlignment="1">
      <alignment vertical="center" wrapText="1"/>
    </xf>
    <xf numFmtId="43" fontId="7" fillId="2" borderId="2" xfId="19" applyNumberFormat="1" applyFont="1" applyFill="1" applyBorder="1" applyAlignment="1">
      <alignment vertical="center" wrapText="1"/>
    </xf>
    <xf numFmtId="164" fontId="0" fillId="4" borderId="2" xfId="19" applyNumberFormat="1" applyFill="1" applyBorder="1" applyAlignment="1">
      <alignment vertical="center" wrapText="1"/>
    </xf>
    <xf numFmtId="43" fontId="0" fillId="0" borderId="0" xfId="19" applyNumberFormat="1" applyFill="1" applyAlignment="1">
      <alignment vertical="center" wrapText="1"/>
    </xf>
    <xf numFmtId="164" fontId="11" fillId="2" borderId="2" xfId="19" applyNumberFormat="1" applyFont="1" applyFill="1" applyBorder="1" applyAlignment="1">
      <alignment vertical="center" wrapText="1"/>
    </xf>
    <xf numFmtId="164" fontId="11" fillId="2" borderId="2" xfId="19" applyNumberFormat="1" applyFont="1" applyFill="1" applyBorder="1" applyAlignment="1">
      <alignment vertical="center"/>
    </xf>
    <xf numFmtId="164" fontId="0" fillId="2" borderId="2" xfId="19" applyNumberFormat="1" applyFont="1" applyFill="1" applyBorder="1" applyAlignment="1">
      <alignment vertical="center" wrapText="1"/>
    </xf>
    <xf numFmtId="165" fontId="0" fillId="2" borderId="2" xfId="19" applyNumberFormat="1" applyFont="1" applyFill="1" applyBorder="1" applyAlignment="1">
      <alignment vertical="center" wrapText="1"/>
    </xf>
    <xf numFmtId="166" fontId="0" fillId="2" borderId="2" xfId="19" applyNumberFormat="1" applyFont="1" applyFill="1" applyBorder="1" applyAlignment="1">
      <alignment vertical="center" wrapText="1"/>
    </xf>
    <xf numFmtId="164" fontId="6" fillId="0" borderId="2" xfId="19" applyNumberFormat="1" applyFont="1" applyFill="1" applyBorder="1" applyAlignment="1">
      <alignment vertical="center" wrapText="1"/>
    </xf>
    <xf numFmtId="164" fontId="6" fillId="0" borderId="2" xfId="19" applyNumberFormat="1" applyFont="1" applyFill="1" applyBorder="1" applyAlignment="1">
      <alignment vertical="center"/>
    </xf>
    <xf numFmtId="164" fontId="9" fillId="0" borderId="2" xfId="19" applyNumberFormat="1" applyFont="1" applyFill="1" applyBorder="1" applyAlignment="1">
      <alignment vertical="center" wrapText="1"/>
    </xf>
    <xf numFmtId="164" fontId="10" fillId="0" borderId="2" xfId="19" applyNumberFormat="1" applyFont="1" applyFill="1" applyBorder="1" applyAlignment="1">
      <alignment vertical="center" wrapText="1"/>
    </xf>
    <xf numFmtId="165" fontId="9" fillId="0" borderId="2" xfId="19" applyNumberFormat="1" applyFont="1" applyFill="1" applyBorder="1" applyAlignment="1">
      <alignment vertical="center" wrapText="1"/>
    </xf>
    <xf numFmtId="43" fontId="10" fillId="0" borderId="2" xfId="19" applyNumberFormat="1" applyFont="1" applyFill="1" applyBorder="1" applyAlignment="1">
      <alignment vertical="center" wrapText="1"/>
    </xf>
    <xf numFmtId="43" fontId="0" fillId="2" borderId="2" xfId="19" applyNumberFormat="1" applyFont="1" applyFill="1" applyBorder="1" applyAlignment="1">
      <alignment vertical="center" wrapText="1"/>
    </xf>
    <xf numFmtId="164" fontId="6" fillId="0" borderId="0" xfId="19" applyNumberFormat="1" applyFont="1" applyFill="1" applyBorder="1" applyAlignment="1">
      <alignment/>
    </xf>
    <xf numFmtId="164" fontId="0" fillId="0" borderId="5" xfId="19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8" fillId="0" borderId="0" xfId="19" applyNumberFormat="1" applyFont="1" applyFill="1" applyAlignment="1">
      <alignment vertical="center" wrapText="1"/>
    </xf>
    <xf numFmtId="167" fontId="8" fillId="0" borderId="0" xfId="19" applyNumberFormat="1" applyFont="1" applyFill="1" applyAlignment="1">
      <alignment vertical="center" wrapText="1"/>
    </xf>
    <xf numFmtId="164" fontId="2" fillId="0" borderId="2" xfId="19" applyNumberFormat="1" applyFont="1" applyFill="1" applyBorder="1" applyAlignment="1">
      <alignment horizontal="left" vertical="top" wrapText="1"/>
    </xf>
    <xf numFmtId="164" fontId="16" fillId="0" borderId="0" xfId="19" applyNumberFormat="1" applyFont="1" applyFill="1" applyAlignment="1">
      <alignment vertical="top" wrapText="1"/>
    </xf>
    <xf numFmtId="164" fontId="18" fillId="0" borderId="0" xfId="19" applyNumberFormat="1" applyFont="1" applyFill="1" applyAlignment="1">
      <alignment vertical="top" wrapText="1"/>
    </xf>
    <xf numFmtId="164" fontId="16" fillId="0" borderId="0" xfId="19" applyNumberFormat="1" applyFont="1" applyFill="1" applyAlignment="1">
      <alignment horizontal="center" vertical="top" wrapText="1"/>
    </xf>
    <xf numFmtId="164" fontId="19" fillId="0" borderId="2" xfId="19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164" fontId="0" fillId="2" borderId="2" xfId="19" applyNumberForma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/>
    </xf>
    <xf numFmtId="164" fontId="21" fillId="5" borderId="2" xfId="19" applyNumberFormat="1" applyFont="1" applyFill="1" applyBorder="1" applyAlignment="1">
      <alignment vertical="center" wrapText="1"/>
    </xf>
    <xf numFmtId="164" fontId="7" fillId="0" borderId="2" xfId="19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/>
    </xf>
    <xf numFmtId="168" fontId="22" fillId="5" borderId="2" xfId="17" applyNumberFormat="1" applyFont="1" applyFill="1" applyBorder="1" applyAlignment="1">
      <alignment horizontal="left" vertical="center" wrapText="1"/>
      <protection/>
    </xf>
    <xf numFmtId="43" fontId="23" fillId="2" borderId="2" xfId="19" applyNumberFormat="1" applyFont="1" applyFill="1" applyBorder="1" applyAlignment="1">
      <alignment vertical="center" wrapText="1"/>
    </xf>
    <xf numFmtId="164" fontId="24" fillId="0" borderId="2" xfId="19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64" fontId="23" fillId="0" borderId="2" xfId="19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24" fillId="0" borderId="0" xfId="19" applyNumberFormat="1" applyFont="1" applyFill="1" applyAlignment="1">
      <alignment vertical="center" wrapText="1"/>
    </xf>
    <xf numFmtId="164" fontId="2" fillId="2" borderId="2" xfId="19" applyNumberFormat="1" applyFont="1" applyFill="1" applyBorder="1" applyAlignment="1">
      <alignment horizontal="center" vertical="top" wrapText="1"/>
    </xf>
    <xf numFmtId="164" fontId="1" fillId="0" borderId="2" xfId="19" applyNumberFormat="1" applyFont="1" applyFill="1" applyBorder="1" applyAlignment="1">
      <alignment horizontal="left" vertical="top" wrapText="1"/>
    </xf>
    <xf numFmtId="164" fontId="2" fillId="3" borderId="2" xfId="19" applyNumberFormat="1" applyFont="1" applyFill="1" applyBorder="1" applyAlignment="1">
      <alignment horizontal="center" vertical="top" wrapText="1"/>
    </xf>
    <xf numFmtId="164" fontId="1" fillId="0" borderId="2" xfId="19" applyNumberFormat="1" applyFont="1" applyFill="1" applyBorder="1" applyAlignment="1">
      <alignment horizontal="center" vertical="top" wrapText="1"/>
    </xf>
    <xf numFmtId="164" fontId="3" fillId="0" borderId="2" xfId="19" applyNumberFormat="1" applyFont="1" applyFill="1" applyBorder="1" applyAlignment="1">
      <alignment horizontal="center" vertical="top" wrapText="1"/>
    </xf>
    <xf numFmtId="164" fontId="1" fillId="0" borderId="4" xfId="19" applyNumberFormat="1" applyFont="1" applyFill="1" applyBorder="1" applyAlignment="1">
      <alignment horizontal="center" vertical="top" wrapText="1"/>
    </xf>
    <xf numFmtId="164" fontId="5" fillId="0" borderId="2" xfId="19" applyNumberFormat="1" applyFont="1" applyFill="1" applyBorder="1" applyAlignment="1">
      <alignment horizontal="center" vertical="top" wrapText="1"/>
    </xf>
    <xf numFmtId="164" fontId="2" fillId="4" borderId="3" xfId="19" applyNumberFormat="1" applyFont="1" applyFill="1" applyBorder="1" applyAlignment="1">
      <alignment horizontal="center" vertical="top" wrapText="1"/>
    </xf>
    <xf numFmtId="164" fontId="2" fillId="4" borderId="6" xfId="19" applyNumberFormat="1" applyFont="1" applyFill="1" applyBorder="1" applyAlignment="1">
      <alignment horizontal="center" vertical="top" wrapText="1"/>
    </xf>
    <xf numFmtId="164" fontId="2" fillId="4" borderId="5" xfId="19" applyNumberFormat="1" applyFont="1" applyFill="1" applyBorder="1" applyAlignment="1">
      <alignment horizontal="center" vertical="top" wrapText="1"/>
    </xf>
    <xf numFmtId="164" fontId="6" fillId="0" borderId="2" xfId="19" applyNumberFormat="1" applyFont="1" applyFill="1" applyBorder="1" applyAlignment="1">
      <alignment horizontal="center" vertical="top" wrapText="1"/>
    </xf>
    <xf numFmtId="164" fontId="14" fillId="5" borderId="2" xfId="19" applyNumberFormat="1" applyFont="1" applyFill="1" applyBorder="1" applyAlignment="1">
      <alignment horizontal="center" vertical="center" wrapText="1"/>
    </xf>
    <xf numFmtId="164" fontId="2" fillId="0" borderId="7" xfId="19" applyNumberFormat="1" applyFont="1" applyFill="1" applyBorder="1" applyAlignment="1">
      <alignment horizontal="center" vertical="top" wrapText="1"/>
    </xf>
    <xf numFmtId="164" fontId="2" fillId="0" borderId="8" xfId="19" applyNumberFormat="1" applyFont="1" applyFill="1" applyBorder="1" applyAlignment="1">
      <alignment horizontal="center" vertical="top" wrapText="1"/>
    </xf>
    <xf numFmtId="164" fontId="2" fillId="0" borderId="2" xfId="19" applyNumberFormat="1" applyFont="1" applyFill="1" applyBorder="1" applyAlignment="1">
      <alignment horizontal="left" vertical="top" wrapText="1"/>
    </xf>
    <xf numFmtId="164" fontId="17" fillId="0" borderId="2" xfId="19" applyNumberFormat="1" applyFont="1" applyFill="1" applyBorder="1" applyAlignment="1">
      <alignment horizontal="center" vertical="top" wrapText="1"/>
    </xf>
    <xf numFmtId="164" fontId="15" fillId="0" borderId="2" xfId="19" applyNumberFormat="1" applyFont="1" applyFill="1" applyBorder="1" applyAlignment="1">
      <alignment horizontal="center" vertical="top" wrapText="1"/>
    </xf>
    <xf numFmtId="164" fontId="2" fillId="2" borderId="3" xfId="19" applyNumberFormat="1" applyFont="1" applyFill="1" applyBorder="1" applyAlignment="1">
      <alignment horizontal="center" vertical="top" wrapText="1"/>
    </xf>
    <xf numFmtId="164" fontId="2" fillId="2" borderId="6" xfId="19" applyNumberFormat="1" applyFont="1" applyFill="1" applyBorder="1" applyAlignment="1">
      <alignment horizontal="center" vertical="top" wrapText="1"/>
    </xf>
    <xf numFmtId="164" fontId="2" fillId="2" borderId="5" xfId="19" applyNumberFormat="1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Доходы местных бюджетов 02-04 - поселения" xfId="17"/>
    <cellStyle name="Percent" xfId="18"/>
    <cellStyle name="Comma" xfId="19"/>
    <cellStyle name="Comma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">
      <selection activeCell="A8" sqref="A8:IV30"/>
    </sheetView>
  </sheetViews>
  <sheetFormatPr defaultColWidth="9.00390625" defaultRowHeight="12.75"/>
  <cols>
    <col min="1" max="1" width="5.375" style="44" customWidth="1"/>
    <col min="2" max="2" width="39.875" style="44" customWidth="1"/>
    <col min="3" max="5" width="12.375" style="18" customWidth="1"/>
    <col min="6" max="10" width="12.375" style="18" hidden="1" customWidth="1"/>
    <col min="11" max="11" width="12.625" style="18" customWidth="1"/>
    <col min="12" max="12" width="13.625" style="18" customWidth="1"/>
    <col min="13" max="13" width="12.375" style="18" customWidth="1"/>
    <col min="14" max="14" width="13.25390625" style="18" customWidth="1"/>
    <col min="15" max="16" width="12.375" style="18" customWidth="1"/>
    <col min="17" max="17" width="13.875" style="18" customWidth="1"/>
    <col min="18" max="20" width="12.375" style="45" customWidth="1"/>
    <col min="21" max="24" width="13.75390625" style="45" customWidth="1"/>
    <col min="25" max="25" width="16.25390625" style="45" customWidth="1"/>
    <col min="26" max="26" width="14.25390625" style="45" customWidth="1"/>
    <col min="27" max="34" width="12.375" style="45" customWidth="1"/>
    <col min="35" max="36" width="14.125" style="18" customWidth="1"/>
    <col min="37" max="39" width="12.375" style="18" customWidth="1"/>
    <col min="40" max="41" width="16.125" style="18" bestFit="1" customWidth="1"/>
    <col min="42" max="16384" width="12.375" style="18" customWidth="1"/>
  </cols>
  <sheetData>
    <row r="1" spans="1:39" s="5" customFormat="1" ht="12.75" customHeight="1">
      <c r="A1" s="1"/>
      <c r="B1" s="2"/>
      <c r="C1" s="68" t="s">
        <v>0</v>
      </c>
      <c r="D1" s="69" t="s">
        <v>1</v>
      </c>
      <c r="E1" s="69"/>
      <c r="F1" s="69"/>
      <c r="G1" s="69"/>
      <c r="H1" s="69"/>
      <c r="I1" s="69"/>
      <c r="J1" s="69"/>
      <c r="K1" s="68" t="s">
        <v>2</v>
      </c>
      <c r="L1" s="70" t="s">
        <v>3</v>
      </c>
      <c r="M1" s="71" t="s">
        <v>4</v>
      </c>
      <c r="N1" s="71"/>
      <c r="O1" s="71"/>
      <c r="P1" s="71"/>
      <c r="Q1" s="70" t="s">
        <v>5</v>
      </c>
      <c r="R1" s="72" t="s">
        <v>4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68" t="s">
        <v>6</v>
      </c>
      <c r="AJ1" s="4" t="s">
        <v>7</v>
      </c>
      <c r="AK1" s="75" t="s">
        <v>8</v>
      </c>
      <c r="AL1" s="75" t="s">
        <v>9</v>
      </c>
      <c r="AM1" s="75" t="s">
        <v>10</v>
      </c>
    </row>
    <row r="2" spans="1:39" s="5" customFormat="1" ht="18.75" customHeight="1">
      <c r="A2" s="6"/>
      <c r="B2" s="7"/>
      <c r="C2" s="68"/>
      <c r="D2" s="71" t="s">
        <v>11</v>
      </c>
      <c r="E2" s="71" t="s">
        <v>12</v>
      </c>
      <c r="F2" s="71" t="s">
        <v>13</v>
      </c>
      <c r="G2" s="71" t="s">
        <v>14</v>
      </c>
      <c r="H2" s="71" t="s">
        <v>15</v>
      </c>
      <c r="I2" s="71" t="s">
        <v>16</v>
      </c>
      <c r="J2" s="71" t="s">
        <v>17</v>
      </c>
      <c r="K2" s="68"/>
      <c r="L2" s="70"/>
      <c r="M2" s="73" t="s">
        <v>18</v>
      </c>
      <c r="N2" s="71" t="s">
        <v>19</v>
      </c>
      <c r="O2" s="71" t="s">
        <v>20</v>
      </c>
      <c r="P2" s="71" t="s">
        <v>21</v>
      </c>
      <c r="Q2" s="70"/>
      <c r="R2" s="74" t="s">
        <v>22</v>
      </c>
      <c r="S2" s="74" t="s">
        <v>23</v>
      </c>
      <c r="T2" s="74" t="s">
        <v>24</v>
      </c>
      <c r="U2" s="74" t="s">
        <v>25</v>
      </c>
      <c r="V2" s="74" t="s">
        <v>26</v>
      </c>
      <c r="W2" s="74" t="s">
        <v>27</v>
      </c>
      <c r="X2" s="74" t="s">
        <v>28</v>
      </c>
      <c r="Y2" s="74" t="s">
        <v>29</v>
      </c>
      <c r="Z2" s="74" t="s">
        <v>30</v>
      </c>
      <c r="AA2" s="74" t="s">
        <v>31</v>
      </c>
      <c r="AB2" s="74" t="s">
        <v>32</v>
      </c>
      <c r="AC2" s="74" t="s">
        <v>33</v>
      </c>
      <c r="AD2" s="74" t="s">
        <v>34</v>
      </c>
      <c r="AE2" s="74" t="s">
        <v>35</v>
      </c>
      <c r="AF2" s="74" t="s">
        <v>36</v>
      </c>
      <c r="AG2" s="74" t="s">
        <v>37</v>
      </c>
      <c r="AH2" s="74" t="s">
        <v>38</v>
      </c>
      <c r="AI2" s="68"/>
      <c r="AJ2" s="68" t="s">
        <v>39</v>
      </c>
      <c r="AK2" s="76"/>
      <c r="AL2" s="76"/>
      <c r="AM2" s="76"/>
    </row>
    <row r="3" spans="1:41" s="5" customFormat="1" ht="94.5" customHeight="1">
      <c r="A3" s="8"/>
      <c r="B3" s="9" t="s">
        <v>40</v>
      </c>
      <c r="C3" s="68"/>
      <c r="D3" s="71"/>
      <c r="E3" s="71"/>
      <c r="F3" s="71"/>
      <c r="G3" s="71"/>
      <c r="H3" s="71"/>
      <c r="I3" s="71"/>
      <c r="J3" s="71"/>
      <c r="K3" s="68"/>
      <c r="L3" s="70"/>
      <c r="M3" s="73"/>
      <c r="N3" s="71"/>
      <c r="O3" s="71"/>
      <c r="P3" s="71"/>
      <c r="Q3" s="70"/>
      <c r="R3" s="74"/>
      <c r="S3" s="74" t="s">
        <v>23</v>
      </c>
      <c r="T3" s="74" t="s">
        <v>24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68"/>
      <c r="AJ3" s="68"/>
      <c r="AK3" s="77"/>
      <c r="AL3" s="77"/>
      <c r="AM3" s="77"/>
      <c r="AN3" s="5" t="s">
        <v>41</v>
      </c>
      <c r="AO3" s="5" t="s">
        <v>42</v>
      </c>
    </row>
    <row r="4" spans="1:39" ht="12.75">
      <c r="A4" s="10"/>
      <c r="B4" s="10"/>
      <c r="C4" s="3"/>
      <c r="D4" s="2"/>
      <c r="E4" s="2"/>
      <c r="F4" s="2"/>
      <c r="G4" s="2"/>
      <c r="H4" s="2"/>
      <c r="I4" s="2"/>
      <c r="J4" s="2"/>
      <c r="K4" s="3"/>
      <c r="L4" s="11"/>
      <c r="M4" s="12"/>
      <c r="N4" s="13"/>
      <c r="O4" s="13"/>
      <c r="P4" s="13"/>
      <c r="Q4" s="11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6"/>
      <c r="AK4" s="17"/>
      <c r="AL4" s="17"/>
      <c r="AM4" s="17"/>
    </row>
    <row r="5" spans="1:39" ht="12.75" customHeight="1">
      <c r="A5" s="19" t="s">
        <v>43</v>
      </c>
      <c r="B5" s="20" t="s">
        <v>44</v>
      </c>
      <c r="C5" s="15"/>
      <c r="D5" s="21"/>
      <c r="E5" s="21"/>
      <c r="F5" s="21"/>
      <c r="G5" s="21"/>
      <c r="H5" s="21"/>
      <c r="I5" s="21"/>
      <c r="J5" s="21"/>
      <c r="K5" s="1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41" ht="15" customHeight="1" hidden="1">
      <c r="A6" s="22" t="s">
        <v>45</v>
      </c>
      <c r="B6" s="23" t="s">
        <v>46</v>
      </c>
      <c r="C6" s="15">
        <f aca="true" t="shared" si="0" ref="C6:C27">SUM(D6:J6)</f>
        <v>1316.8</v>
      </c>
      <c r="D6" s="13">
        <v>1316.8</v>
      </c>
      <c r="E6" s="13"/>
      <c r="F6" s="13"/>
      <c r="G6" s="13"/>
      <c r="H6" s="13"/>
      <c r="I6" s="13"/>
      <c r="J6" s="13"/>
      <c r="K6" s="24">
        <f aca="true" t="shared" si="1" ref="K6:K27">L6+Q6</f>
        <v>2475.6000000000004</v>
      </c>
      <c r="L6" s="11">
        <f aca="true" t="shared" si="2" ref="L6:L27">SUM(M6:P6)</f>
        <v>2425.1000000000004</v>
      </c>
      <c r="M6" s="13">
        <v>100.8</v>
      </c>
      <c r="N6" s="13">
        <v>2324.3</v>
      </c>
      <c r="O6" s="13"/>
      <c r="P6" s="13"/>
      <c r="Q6" s="11">
        <f aca="true" t="shared" si="3" ref="Q6:Q27">SUM(R6:AH6)</f>
        <v>50.5</v>
      </c>
      <c r="R6" s="25">
        <v>50.3</v>
      </c>
      <c r="S6" s="25"/>
      <c r="T6" s="25"/>
      <c r="U6" s="26"/>
      <c r="V6" s="26"/>
      <c r="W6" s="26"/>
      <c r="X6" s="26"/>
      <c r="Y6" s="25"/>
      <c r="Z6" s="25"/>
      <c r="AA6" s="25"/>
      <c r="AB6" s="25"/>
      <c r="AC6" s="25"/>
      <c r="AD6" s="25"/>
      <c r="AE6" s="25"/>
      <c r="AF6" s="25"/>
      <c r="AG6" s="25"/>
      <c r="AH6" s="25">
        <v>0.2</v>
      </c>
      <c r="AI6" s="27">
        <f aca="true" t="shared" si="4" ref="AI6:AI27">C6+L6+Q6</f>
        <v>3792.4000000000005</v>
      </c>
      <c r="AJ6" s="27">
        <v>3792.4</v>
      </c>
      <c r="AK6" s="28">
        <f aca="true" t="shared" si="5" ref="AK6:AK27">ROUND(AI6-AJ6,1)</f>
        <v>0</v>
      </c>
      <c r="AL6" s="28"/>
      <c r="AM6" s="28"/>
      <c r="AN6" s="29"/>
      <c r="AO6" s="29"/>
    </row>
    <row r="7" spans="1:41" ht="15">
      <c r="A7" s="22" t="s">
        <v>47</v>
      </c>
      <c r="B7" s="23" t="s">
        <v>48</v>
      </c>
      <c r="C7" s="15">
        <f t="shared" si="0"/>
        <v>1123.4</v>
      </c>
      <c r="D7" s="13">
        <v>1123.4</v>
      </c>
      <c r="E7" s="13"/>
      <c r="F7" s="13"/>
      <c r="G7" s="13"/>
      <c r="H7" s="13"/>
      <c r="I7" s="13"/>
      <c r="J7" s="13"/>
      <c r="K7" s="24">
        <f t="shared" si="1"/>
        <v>1994</v>
      </c>
      <c r="L7" s="11">
        <f t="shared" si="2"/>
        <v>1943.5</v>
      </c>
      <c r="M7" s="13">
        <v>128.1</v>
      </c>
      <c r="N7" s="13">
        <v>1815.4</v>
      </c>
      <c r="O7" s="13"/>
      <c r="P7" s="13"/>
      <c r="Q7" s="11">
        <f t="shared" si="3"/>
        <v>50.5</v>
      </c>
      <c r="R7" s="25">
        <v>50.3</v>
      </c>
      <c r="S7" s="25"/>
      <c r="T7" s="25"/>
      <c r="U7" s="26"/>
      <c r="V7" s="26"/>
      <c r="W7" s="26"/>
      <c r="X7" s="26"/>
      <c r="Y7" s="25"/>
      <c r="Z7" s="25"/>
      <c r="AA7" s="25"/>
      <c r="AB7" s="25"/>
      <c r="AC7" s="25"/>
      <c r="AD7" s="25"/>
      <c r="AE7" s="25"/>
      <c r="AF7" s="25"/>
      <c r="AG7" s="25"/>
      <c r="AH7" s="25">
        <v>0.2</v>
      </c>
      <c r="AI7" s="27">
        <f t="shared" si="4"/>
        <v>3117.4</v>
      </c>
      <c r="AJ7" s="27">
        <v>3117.4</v>
      </c>
      <c r="AK7" s="28">
        <f t="shared" si="5"/>
        <v>0</v>
      </c>
      <c r="AL7" s="28"/>
      <c r="AM7" s="28"/>
      <c r="AN7" s="29"/>
      <c r="AO7" s="29"/>
    </row>
    <row r="8" spans="1:41" ht="15" hidden="1">
      <c r="A8" s="22" t="s">
        <v>49</v>
      </c>
      <c r="B8" s="23" t="s">
        <v>50</v>
      </c>
      <c r="C8" s="15">
        <f t="shared" si="0"/>
        <v>1403.7</v>
      </c>
      <c r="D8" s="13">
        <v>1403.7</v>
      </c>
      <c r="E8" s="13"/>
      <c r="F8" s="13"/>
      <c r="G8" s="13"/>
      <c r="H8" s="13"/>
      <c r="I8" s="13"/>
      <c r="J8" s="13"/>
      <c r="K8" s="24">
        <f t="shared" si="1"/>
        <v>2575.4</v>
      </c>
      <c r="L8" s="11">
        <f t="shared" si="2"/>
        <v>2524.8</v>
      </c>
      <c r="M8" s="13">
        <v>168.9</v>
      </c>
      <c r="N8" s="13">
        <v>2355.9</v>
      </c>
      <c r="O8" s="13"/>
      <c r="P8" s="13"/>
      <c r="Q8" s="11">
        <f t="shared" si="3"/>
        <v>50.599999999999994</v>
      </c>
      <c r="R8" s="25">
        <v>50.3</v>
      </c>
      <c r="S8" s="25"/>
      <c r="T8" s="25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  <c r="AF8" s="25"/>
      <c r="AG8" s="25"/>
      <c r="AH8" s="25">
        <v>0.3</v>
      </c>
      <c r="AI8" s="27">
        <f t="shared" si="4"/>
        <v>3979.1</v>
      </c>
      <c r="AJ8" s="27">
        <v>3979.1</v>
      </c>
      <c r="AK8" s="28">
        <f t="shared" si="5"/>
        <v>0</v>
      </c>
      <c r="AL8" s="28"/>
      <c r="AM8" s="28"/>
      <c r="AN8" s="29"/>
      <c r="AO8" s="29"/>
    </row>
    <row r="9" spans="1:41" ht="15" customHeight="1" hidden="1">
      <c r="A9" s="22" t="s">
        <v>51</v>
      </c>
      <c r="B9" s="23" t="s">
        <v>52</v>
      </c>
      <c r="C9" s="15">
        <f t="shared" si="0"/>
        <v>1212.9</v>
      </c>
      <c r="D9" s="13">
        <v>1212.9</v>
      </c>
      <c r="E9" s="13"/>
      <c r="F9" s="13"/>
      <c r="G9" s="13"/>
      <c r="H9" s="13"/>
      <c r="I9" s="13"/>
      <c r="J9" s="13"/>
      <c r="K9" s="24">
        <f t="shared" si="1"/>
        <v>1906</v>
      </c>
      <c r="L9" s="11">
        <f t="shared" si="2"/>
        <v>1855.5</v>
      </c>
      <c r="M9" s="13">
        <v>139.4</v>
      </c>
      <c r="N9" s="13">
        <v>1716.1</v>
      </c>
      <c r="O9" s="13"/>
      <c r="P9" s="13"/>
      <c r="Q9" s="11">
        <f t="shared" si="3"/>
        <v>50.5</v>
      </c>
      <c r="R9" s="25">
        <v>50.3</v>
      </c>
      <c r="S9" s="25"/>
      <c r="T9" s="25"/>
      <c r="U9" s="26"/>
      <c r="V9" s="26"/>
      <c r="W9" s="26"/>
      <c r="X9" s="26"/>
      <c r="Y9" s="25"/>
      <c r="Z9" s="25"/>
      <c r="AA9" s="25"/>
      <c r="AB9" s="25"/>
      <c r="AC9" s="25"/>
      <c r="AD9" s="25"/>
      <c r="AE9" s="25"/>
      <c r="AF9" s="25"/>
      <c r="AG9" s="25"/>
      <c r="AH9" s="25">
        <v>0.2</v>
      </c>
      <c r="AI9" s="27">
        <f t="shared" si="4"/>
        <v>3118.9</v>
      </c>
      <c r="AJ9" s="27">
        <v>3118.9</v>
      </c>
      <c r="AK9" s="28">
        <f t="shared" si="5"/>
        <v>0</v>
      </c>
      <c r="AL9" s="28"/>
      <c r="AM9" s="28"/>
      <c r="AN9" s="29"/>
      <c r="AO9" s="29"/>
    </row>
    <row r="10" spans="1:41" ht="15" hidden="1">
      <c r="A10" s="22" t="s">
        <v>53</v>
      </c>
      <c r="B10" s="23" t="s">
        <v>54</v>
      </c>
      <c r="C10" s="15">
        <f t="shared" si="0"/>
        <v>2419.8</v>
      </c>
      <c r="D10" s="13">
        <v>2419.8</v>
      </c>
      <c r="E10" s="13"/>
      <c r="F10" s="13"/>
      <c r="G10" s="13"/>
      <c r="H10" s="13"/>
      <c r="I10" s="13"/>
      <c r="J10" s="13"/>
      <c r="K10" s="24">
        <f t="shared" si="1"/>
        <v>2155.9</v>
      </c>
      <c r="L10" s="11">
        <f t="shared" si="2"/>
        <v>2105.3</v>
      </c>
      <c r="M10" s="13">
        <v>191.1</v>
      </c>
      <c r="N10" s="13">
        <v>1914.2</v>
      </c>
      <c r="O10" s="13"/>
      <c r="P10" s="13"/>
      <c r="Q10" s="11">
        <f t="shared" si="3"/>
        <v>50.599999999999994</v>
      </c>
      <c r="R10" s="25">
        <v>50.3</v>
      </c>
      <c r="S10" s="25"/>
      <c r="T10" s="25"/>
      <c r="U10" s="26"/>
      <c r="V10" s="26"/>
      <c r="W10" s="26"/>
      <c r="X10" s="26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v>0.3</v>
      </c>
      <c r="AI10" s="27">
        <f t="shared" si="4"/>
        <v>4575.700000000001</v>
      </c>
      <c r="AJ10" s="27">
        <v>4575.7</v>
      </c>
      <c r="AK10" s="28">
        <f t="shared" si="5"/>
        <v>0</v>
      </c>
      <c r="AL10" s="28"/>
      <c r="AM10" s="28"/>
      <c r="AN10" s="29"/>
      <c r="AO10" s="29"/>
    </row>
    <row r="11" spans="1:41" ht="15" customHeight="1" hidden="1">
      <c r="A11" s="22" t="s">
        <v>55</v>
      </c>
      <c r="B11" s="23" t="s">
        <v>56</v>
      </c>
      <c r="C11" s="15">
        <f t="shared" si="0"/>
        <v>1059.2</v>
      </c>
      <c r="D11" s="13">
        <v>1059.2</v>
      </c>
      <c r="E11" s="13"/>
      <c r="F11" s="13"/>
      <c r="G11" s="13"/>
      <c r="H11" s="13"/>
      <c r="I11" s="13"/>
      <c r="J11" s="13"/>
      <c r="K11" s="24">
        <f t="shared" si="1"/>
        <v>1878.8</v>
      </c>
      <c r="L11" s="11">
        <f t="shared" si="2"/>
        <v>1828.2</v>
      </c>
      <c r="M11" s="13">
        <v>171.8</v>
      </c>
      <c r="N11" s="13">
        <v>1656.4</v>
      </c>
      <c r="O11" s="13"/>
      <c r="P11" s="13"/>
      <c r="Q11" s="11">
        <f t="shared" si="3"/>
        <v>50.599999999999994</v>
      </c>
      <c r="R11" s="25">
        <v>50.3</v>
      </c>
      <c r="S11" s="25"/>
      <c r="T11" s="25"/>
      <c r="U11" s="26"/>
      <c r="V11" s="26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v>0.3</v>
      </c>
      <c r="AI11" s="27">
        <f t="shared" si="4"/>
        <v>2938</v>
      </c>
      <c r="AJ11" s="27">
        <v>2938</v>
      </c>
      <c r="AK11" s="28">
        <f t="shared" si="5"/>
        <v>0</v>
      </c>
      <c r="AL11" s="28"/>
      <c r="AM11" s="28"/>
      <c r="AN11" s="29"/>
      <c r="AO11" s="29"/>
    </row>
    <row r="12" spans="1:41" ht="15" hidden="1">
      <c r="A12" s="22" t="s">
        <v>57</v>
      </c>
      <c r="B12" s="23" t="s">
        <v>58</v>
      </c>
      <c r="C12" s="15">
        <f t="shared" si="0"/>
        <v>872.2</v>
      </c>
      <c r="D12" s="13">
        <v>872.2</v>
      </c>
      <c r="E12" s="13"/>
      <c r="F12" s="13"/>
      <c r="G12" s="13"/>
      <c r="H12" s="13"/>
      <c r="I12" s="13"/>
      <c r="J12" s="13"/>
      <c r="K12" s="24">
        <f t="shared" si="1"/>
        <v>2624.9</v>
      </c>
      <c r="L12" s="11">
        <f t="shared" si="2"/>
        <v>2574.5</v>
      </c>
      <c r="M12" s="13">
        <v>87.6</v>
      </c>
      <c r="N12" s="13">
        <v>2486.9</v>
      </c>
      <c r="O12" s="13"/>
      <c r="P12" s="13"/>
      <c r="Q12" s="11">
        <f t="shared" si="3"/>
        <v>50.4</v>
      </c>
      <c r="R12" s="25">
        <v>50.3</v>
      </c>
      <c r="S12" s="25"/>
      <c r="T12" s="25"/>
      <c r="U12" s="26"/>
      <c r="V12" s="26"/>
      <c r="W12" s="26"/>
      <c r="X12" s="26"/>
      <c r="Y12" s="25"/>
      <c r="Z12" s="25"/>
      <c r="AA12" s="25"/>
      <c r="AB12" s="25"/>
      <c r="AC12" s="25"/>
      <c r="AD12" s="25"/>
      <c r="AE12" s="25"/>
      <c r="AF12" s="25"/>
      <c r="AG12" s="25"/>
      <c r="AH12" s="25">
        <v>0.1</v>
      </c>
      <c r="AI12" s="27">
        <f t="shared" si="4"/>
        <v>3497.1</v>
      </c>
      <c r="AJ12" s="27">
        <v>3497.1</v>
      </c>
      <c r="AK12" s="28">
        <f t="shared" si="5"/>
        <v>0</v>
      </c>
      <c r="AL12" s="28"/>
      <c r="AM12" s="28"/>
      <c r="AN12" s="29"/>
      <c r="AO12" s="29"/>
    </row>
    <row r="13" spans="1:41" ht="15" customHeight="1" hidden="1">
      <c r="A13" s="22" t="s">
        <v>59</v>
      </c>
      <c r="B13" s="23" t="s">
        <v>60</v>
      </c>
      <c r="C13" s="15">
        <f t="shared" si="0"/>
        <v>583.1</v>
      </c>
      <c r="D13" s="13">
        <v>583.1</v>
      </c>
      <c r="E13" s="13"/>
      <c r="F13" s="13"/>
      <c r="G13" s="13"/>
      <c r="H13" s="13"/>
      <c r="I13" s="13"/>
      <c r="J13" s="13"/>
      <c r="K13" s="24">
        <f t="shared" si="1"/>
        <v>1825.8</v>
      </c>
      <c r="L13" s="11">
        <f t="shared" si="2"/>
        <v>1775.3</v>
      </c>
      <c r="M13" s="13">
        <v>99</v>
      </c>
      <c r="N13" s="13">
        <v>1676.3</v>
      </c>
      <c r="O13" s="13"/>
      <c r="P13" s="13"/>
      <c r="Q13" s="11">
        <f t="shared" si="3"/>
        <v>50.5</v>
      </c>
      <c r="R13" s="25">
        <v>50.3</v>
      </c>
      <c r="S13" s="25"/>
      <c r="T13" s="25"/>
      <c r="U13" s="26"/>
      <c r="V13" s="26"/>
      <c r="W13" s="26"/>
      <c r="X13" s="26"/>
      <c r="Y13" s="25"/>
      <c r="Z13" s="25"/>
      <c r="AA13" s="25"/>
      <c r="AB13" s="25"/>
      <c r="AC13" s="25"/>
      <c r="AD13" s="25"/>
      <c r="AE13" s="25"/>
      <c r="AF13" s="25"/>
      <c r="AG13" s="25"/>
      <c r="AH13" s="25">
        <v>0.2</v>
      </c>
      <c r="AI13" s="27">
        <f t="shared" si="4"/>
        <v>2408.9</v>
      </c>
      <c r="AJ13" s="27">
        <v>2408.9</v>
      </c>
      <c r="AK13" s="28">
        <f t="shared" si="5"/>
        <v>0</v>
      </c>
      <c r="AL13" s="28"/>
      <c r="AM13" s="28"/>
      <c r="AN13" s="29"/>
      <c r="AO13" s="29"/>
    </row>
    <row r="14" spans="1:41" ht="15" hidden="1">
      <c r="A14" s="22" t="s">
        <v>61</v>
      </c>
      <c r="B14" s="23" t="s">
        <v>62</v>
      </c>
      <c r="C14" s="15">
        <f t="shared" si="0"/>
        <v>1010</v>
      </c>
      <c r="D14" s="13">
        <v>1010</v>
      </c>
      <c r="E14" s="13"/>
      <c r="F14" s="13"/>
      <c r="G14" s="13"/>
      <c r="H14" s="13"/>
      <c r="I14" s="13"/>
      <c r="J14" s="13"/>
      <c r="K14" s="24">
        <f t="shared" si="1"/>
        <v>3008.6</v>
      </c>
      <c r="L14" s="11">
        <f t="shared" si="2"/>
        <v>2958</v>
      </c>
      <c r="M14" s="13">
        <v>175</v>
      </c>
      <c r="N14" s="13">
        <v>2783</v>
      </c>
      <c r="O14" s="13"/>
      <c r="P14" s="13"/>
      <c r="Q14" s="11">
        <f t="shared" si="3"/>
        <v>50.599999999999994</v>
      </c>
      <c r="R14" s="25">
        <v>50.3</v>
      </c>
      <c r="S14" s="25"/>
      <c r="T14" s="25"/>
      <c r="U14" s="26"/>
      <c r="V14" s="26"/>
      <c r="W14" s="26"/>
      <c r="X14" s="26"/>
      <c r="Y14" s="25"/>
      <c r="Z14" s="25"/>
      <c r="AA14" s="25"/>
      <c r="AB14" s="25"/>
      <c r="AC14" s="25"/>
      <c r="AD14" s="25"/>
      <c r="AE14" s="25"/>
      <c r="AF14" s="25"/>
      <c r="AG14" s="25"/>
      <c r="AH14" s="25">
        <v>0.3</v>
      </c>
      <c r="AI14" s="27">
        <f t="shared" si="4"/>
        <v>4018.6</v>
      </c>
      <c r="AJ14" s="27">
        <v>4018.6</v>
      </c>
      <c r="AK14" s="28">
        <f t="shared" si="5"/>
        <v>0</v>
      </c>
      <c r="AL14" s="28"/>
      <c r="AM14" s="28"/>
      <c r="AN14" s="29"/>
      <c r="AO14" s="29"/>
    </row>
    <row r="15" spans="1:41" ht="30" hidden="1">
      <c r="A15" s="22" t="s">
        <v>63</v>
      </c>
      <c r="B15" s="23" t="s">
        <v>64</v>
      </c>
      <c r="C15" s="15">
        <f t="shared" si="0"/>
        <v>1067.2</v>
      </c>
      <c r="D15" s="13">
        <v>1067.2</v>
      </c>
      <c r="E15" s="13"/>
      <c r="F15" s="13"/>
      <c r="G15" s="13"/>
      <c r="H15" s="13"/>
      <c r="I15" s="13"/>
      <c r="J15" s="13"/>
      <c r="K15" s="24">
        <f t="shared" si="1"/>
        <v>2458.2999999999997</v>
      </c>
      <c r="L15" s="11">
        <f t="shared" si="2"/>
        <v>2407.7</v>
      </c>
      <c r="M15" s="13">
        <v>169</v>
      </c>
      <c r="N15" s="13">
        <v>2238.7</v>
      </c>
      <c r="O15" s="13"/>
      <c r="P15" s="13"/>
      <c r="Q15" s="11">
        <f t="shared" si="3"/>
        <v>50.599999999999994</v>
      </c>
      <c r="R15" s="25">
        <v>50.3</v>
      </c>
      <c r="S15" s="25"/>
      <c r="T15" s="25"/>
      <c r="U15" s="26"/>
      <c r="V15" s="26"/>
      <c r="W15" s="26"/>
      <c r="X15" s="26"/>
      <c r="Y15" s="25"/>
      <c r="Z15" s="25"/>
      <c r="AA15" s="25"/>
      <c r="AB15" s="25"/>
      <c r="AC15" s="25"/>
      <c r="AD15" s="25"/>
      <c r="AE15" s="25"/>
      <c r="AF15" s="25"/>
      <c r="AG15" s="25"/>
      <c r="AH15" s="25">
        <v>0.3</v>
      </c>
      <c r="AI15" s="27">
        <f t="shared" si="4"/>
        <v>3525.4999999999995</v>
      </c>
      <c r="AJ15" s="27">
        <v>3525.5</v>
      </c>
      <c r="AK15" s="28">
        <f t="shared" si="5"/>
        <v>0</v>
      </c>
      <c r="AL15" s="28"/>
      <c r="AM15" s="28"/>
      <c r="AN15" s="29"/>
      <c r="AO15" s="29"/>
    </row>
    <row r="16" spans="1:41" ht="30" hidden="1">
      <c r="A16" s="22" t="s">
        <v>65</v>
      </c>
      <c r="B16" s="23" t="s">
        <v>66</v>
      </c>
      <c r="C16" s="15">
        <f t="shared" si="0"/>
        <v>773</v>
      </c>
      <c r="D16" s="13">
        <v>773</v>
      </c>
      <c r="E16" s="13"/>
      <c r="F16" s="13"/>
      <c r="G16" s="13"/>
      <c r="H16" s="13"/>
      <c r="I16" s="13"/>
      <c r="J16" s="13"/>
      <c r="K16" s="24">
        <f t="shared" si="1"/>
        <v>1527</v>
      </c>
      <c r="L16" s="11">
        <f t="shared" si="2"/>
        <v>1476.6</v>
      </c>
      <c r="M16" s="13">
        <v>63.5</v>
      </c>
      <c r="N16" s="13">
        <v>1413.1</v>
      </c>
      <c r="O16" s="13"/>
      <c r="P16" s="13"/>
      <c r="Q16" s="11">
        <f t="shared" si="3"/>
        <v>50.4</v>
      </c>
      <c r="R16" s="25">
        <v>50.3</v>
      </c>
      <c r="S16" s="25"/>
      <c r="T16" s="25"/>
      <c r="U16" s="26"/>
      <c r="V16" s="26"/>
      <c r="W16" s="26"/>
      <c r="X16" s="26"/>
      <c r="Y16" s="25"/>
      <c r="Z16" s="25"/>
      <c r="AA16" s="25"/>
      <c r="AB16" s="25"/>
      <c r="AC16" s="25"/>
      <c r="AD16" s="25"/>
      <c r="AE16" s="25"/>
      <c r="AF16" s="25"/>
      <c r="AG16" s="25"/>
      <c r="AH16" s="25">
        <v>0.1</v>
      </c>
      <c r="AI16" s="27">
        <f t="shared" si="4"/>
        <v>2300</v>
      </c>
      <c r="AJ16" s="27">
        <v>2300</v>
      </c>
      <c r="AK16" s="28">
        <f t="shared" si="5"/>
        <v>0</v>
      </c>
      <c r="AL16" s="28"/>
      <c r="AM16" s="28"/>
      <c r="AN16" s="29"/>
      <c r="AO16" s="29"/>
    </row>
    <row r="17" spans="1:41" ht="15" hidden="1">
      <c r="A17" s="22" t="s">
        <v>67</v>
      </c>
      <c r="B17" s="23" t="s">
        <v>68</v>
      </c>
      <c r="C17" s="15">
        <f t="shared" si="0"/>
        <v>473.5</v>
      </c>
      <c r="D17" s="13">
        <v>473.5</v>
      </c>
      <c r="E17" s="13"/>
      <c r="F17" s="13"/>
      <c r="G17" s="13"/>
      <c r="H17" s="13"/>
      <c r="I17" s="13"/>
      <c r="J17" s="13"/>
      <c r="K17" s="24">
        <f t="shared" si="1"/>
        <v>1155.9</v>
      </c>
      <c r="L17" s="11">
        <f t="shared" si="2"/>
        <v>1105.6000000000001</v>
      </c>
      <c r="M17" s="13">
        <v>26.7</v>
      </c>
      <c r="N17" s="13">
        <v>1078.9</v>
      </c>
      <c r="O17" s="13"/>
      <c r="P17" s="13"/>
      <c r="Q17" s="11">
        <f t="shared" si="3"/>
        <v>50.3</v>
      </c>
      <c r="R17" s="25">
        <v>50.3</v>
      </c>
      <c r="S17" s="25"/>
      <c r="T17" s="25"/>
      <c r="U17" s="26"/>
      <c r="V17" s="26"/>
      <c r="W17" s="26"/>
      <c r="X17" s="26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v>0</v>
      </c>
      <c r="AI17" s="27">
        <f t="shared" si="4"/>
        <v>1629.4</v>
      </c>
      <c r="AJ17" s="27">
        <v>1629.4</v>
      </c>
      <c r="AK17" s="28">
        <f t="shared" si="5"/>
        <v>0</v>
      </c>
      <c r="AL17" s="28"/>
      <c r="AM17" s="28"/>
      <c r="AN17" s="29"/>
      <c r="AO17" s="29"/>
    </row>
    <row r="18" spans="1:41" ht="15" customHeight="1" hidden="1">
      <c r="A18" s="22" t="s">
        <v>69</v>
      </c>
      <c r="B18" s="23" t="s">
        <v>70</v>
      </c>
      <c r="C18" s="15">
        <f t="shared" si="0"/>
        <v>793.2</v>
      </c>
      <c r="D18" s="13">
        <v>793.2</v>
      </c>
      <c r="E18" s="13"/>
      <c r="F18" s="13"/>
      <c r="G18" s="13"/>
      <c r="H18" s="13"/>
      <c r="I18" s="13"/>
      <c r="J18" s="13"/>
      <c r="K18" s="24">
        <f t="shared" si="1"/>
        <v>1904.6</v>
      </c>
      <c r="L18" s="11">
        <f t="shared" si="2"/>
        <v>1854</v>
      </c>
      <c r="M18" s="13">
        <v>193.5</v>
      </c>
      <c r="N18" s="13">
        <v>1660.5</v>
      </c>
      <c r="O18" s="13"/>
      <c r="P18" s="13"/>
      <c r="Q18" s="11">
        <f t="shared" si="3"/>
        <v>50.599999999999994</v>
      </c>
      <c r="R18" s="25">
        <v>50.3</v>
      </c>
      <c r="S18" s="25"/>
      <c r="T18" s="25"/>
      <c r="U18" s="26"/>
      <c r="V18" s="26"/>
      <c r="W18" s="26"/>
      <c r="X18" s="26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v>0.3</v>
      </c>
      <c r="AI18" s="27">
        <f t="shared" si="4"/>
        <v>2697.7999999999997</v>
      </c>
      <c r="AJ18" s="27">
        <v>2697.8</v>
      </c>
      <c r="AK18" s="28">
        <f t="shared" si="5"/>
        <v>0</v>
      </c>
      <c r="AL18" s="28"/>
      <c r="AM18" s="28"/>
      <c r="AN18" s="29"/>
      <c r="AO18" s="29"/>
    </row>
    <row r="19" spans="1:41" ht="15" hidden="1">
      <c r="A19" s="22" t="s">
        <v>71</v>
      </c>
      <c r="B19" s="23" t="s">
        <v>72</v>
      </c>
      <c r="C19" s="15">
        <f t="shared" si="0"/>
        <v>514</v>
      </c>
      <c r="D19" s="13">
        <v>514</v>
      </c>
      <c r="E19" s="13"/>
      <c r="F19" s="13"/>
      <c r="G19" s="13"/>
      <c r="H19" s="13"/>
      <c r="I19" s="13"/>
      <c r="J19" s="13"/>
      <c r="K19" s="24">
        <f t="shared" si="1"/>
        <v>1182.6000000000001</v>
      </c>
      <c r="L19" s="11">
        <f t="shared" si="2"/>
        <v>1132.2</v>
      </c>
      <c r="M19" s="13">
        <v>44.2</v>
      </c>
      <c r="N19" s="13">
        <v>1088</v>
      </c>
      <c r="O19" s="13"/>
      <c r="P19" s="13"/>
      <c r="Q19" s="11">
        <f t="shared" si="3"/>
        <v>50.4</v>
      </c>
      <c r="R19" s="25">
        <v>50.3</v>
      </c>
      <c r="S19" s="25"/>
      <c r="T19" s="25"/>
      <c r="U19" s="26"/>
      <c r="V19" s="26"/>
      <c r="W19" s="26"/>
      <c r="X19" s="26"/>
      <c r="Y19" s="25"/>
      <c r="Z19" s="25"/>
      <c r="AA19" s="25"/>
      <c r="AB19" s="25"/>
      <c r="AC19" s="25"/>
      <c r="AD19" s="25"/>
      <c r="AE19" s="25"/>
      <c r="AF19" s="25"/>
      <c r="AG19" s="25"/>
      <c r="AH19" s="25">
        <v>0.1</v>
      </c>
      <c r="AI19" s="27">
        <f t="shared" si="4"/>
        <v>1696.6000000000001</v>
      </c>
      <c r="AJ19" s="27">
        <v>1696.6</v>
      </c>
      <c r="AK19" s="28">
        <f t="shared" si="5"/>
        <v>0</v>
      </c>
      <c r="AL19" s="28"/>
      <c r="AM19" s="28"/>
      <c r="AN19" s="29"/>
      <c r="AO19" s="29"/>
    </row>
    <row r="20" spans="1:41" ht="15" hidden="1">
      <c r="A20" s="22" t="s">
        <v>73</v>
      </c>
      <c r="B20" s="23" t="s">
        <v>74</v>
      </c>
      <c r="C20" s="15">
        <f t="shared" si="0"/>
        <v>1089.6</v>
      </c>
      <c r="D20" s="13">
        <v>1089.6</v>
      </c>
      <c r="E20" s="13"/>
      <c r="F20" s="13"/>
      <c r="G20" s="13"/>
      <c r="H20" s="13"/>
      <c r="I20" s="13"/>
      <c r="J20" s="13"/>
      <c r="K20" s="24">
        <f t="shared" si="1"/>
        <v>2066.6000000000004</v>
      </c>
      <c r="L20" s="11">
        <f t="shared" si="2"/>
        <v>2016.1000000000001</v>
      </c>
      <c r="M20" s="13">
        <v>116.7</v>
      </c>
      <c r="N20" s="13">
        <v>1899.4</v>
      </c>
      <c r="O20" s="13"/>
      <c r="P20" s="13"/>
      <c r="Q20" s="11">
        <f t="shared" si="3"/>
        <v>50.5</v>
      </c>
      <c r="R20" s="25">
        <v>50.3</v>
      </c>
      <c r="S20" s="25"/>
      <c r="T20" s="25"/>
      <c r="U20" s="26"/>
      <c r="V20" s="26"/>
      <c r="W20" s="26"/>
      <c r="X20" s="26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v>0.2</v>
      </c>
      <c r="AI20" s="27">
        <f t="shared" si="4"/>
        <v>3156.2</v>
      </c>
      <c r="AJ20" s="27">
        <v>3156.2</v>
      </c>
      <c r="AK20" s="28">
        <f t="shared" si="5"/>
        <v>0</v>
      </c>
      <c r="AL20" s="28"/>
      <c r="AM20" s="28"/>
      <c r="AN20" s="29"/>
      <c r="AO20" s="29"/>
    </row>
    <row r="21" spans="1:41" ht="15" customHeight="1" hidden="1">
      <c r="A21" s="22" t="s">
        <v>75</v>
      </c>
      <c r="B21" s="23" t="s">
        <v>76</v>
      </c>
      <c r="C21" s="15">
        <f t="shared" si="0"/>
        <v>854.5</v>
      </c>
      <c r="D21" s="13">
        <v>854.5</v>
      </c>
      <c r="E21" s="13"/>
      <c r="F21" s="13"/>
      <c r="G21" s="13"/>
      <c r="H21" s="13"/>
      <c r="I21" s="13"/>
      <c r="J21" s="13"/>
      <c r="K21" s="24">
        <f t="shared" si="1"/>
        <v>1561.3999999999999</v>
      </c>
      <c r="L21" s="11">
        <f t="shared" si="2"/>
        <v>1510.8999999999999</v>
      </c>
      <c r="M21" s="13">
        <v>100.1</v>
      </c>
      <c r="N21" s="13">
        <v>1410.8</v>
      </c>
      <c r="O21" s="13"/>
      <c r="P21" s="13"/>
      <c r="Q21" s="11">
        <f t="shared" si="3"/>
        <v>50.5</v>
      </c>
      <c r="R21" s="25">
        <v>50.3</v>
      </c>
      <c r="S21" s="25"/>
      <c r="T21" s="25"/>
      <c r="U21" s="26"/>
      <c r="V21" s="26"/>
      <c r="W21" s="26"/>
      <c r="X21" s="26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v>0.2</v>
      </c>
      <c r="AI21" s="27">
        <f t="shared" si="4"/>
        <v>2415.8999999999996</v>
      </c>
      <c r="AJ21" s="27">
        <v>2415.9</v>
      </c>
      <c r="AK21" s="28">
        <f t="shared" si="5"/>
        <v>0</v>
      </c>
      <c r="AL21" s="28"/>
      <c r="AM21" s="28"/>
      <c r="AN21" s="29"/>
      <c r="AO21" s="29"/>
    </row>
    <row r="22" spans="1:41" ht="15" hidden="1">
      <c r="A22" s="22" t="s">
        <v>77</v>
      </c>
      <c r="B22" s="23" t="s">
        <v>78</v>
      </c>
      <c r="C22" s="15">
        <f t="shared" si="0"/>
        <v>1931.6</v>
      </c>
      <c r="D22" s="13">
        <v>1931.6</v>
      </c>
      <c r="E22" s="13"/>
      <c r="F22" s="13"/>
      <c r="G22" s="13"/>
      <c r="H22" s="13"/>
      <c r="I22" s="13"/>
      <c r="J22" s="13"/>
      <c r="K22" s="24">
        <f t="shared" si="1"/>
        <v>3652.5</v>
      </c>
      <c r="L22" s="11">
        <f t="shared" si="2"/>
        <v>3601.9</v>
      </c>
      <c r="M22" s="13">
        <v>226.4</v>
      </c>
      <c r="N22" s="13">
        <v>3375.5</v>
      </c>
      <c r="O22" s="13"/>
      <c r="P22" s="13"/>
      <c r="Q22" s="11">
        <f t="shared" si="3"/>
        <v>50.599999999999994</v>
      </c>
      <c r="R22" s="25">
        <v>50.3</v>
      </c>
      <c r="S22" s="25"/>
      <c r="T22" s="25"/>
      <c r="U22" s="26"/>
      <c r="V22" s="26"/>
      <c r="W22" s="26"/>
      <c r="X22" s="26"/>
      <c r="Y22" s="25"/>
      <c r="Z22" s="25"/>
      <c r="AA22" s="25"/>
      <c r="AB22" s="25"/>
      <c r="AC22" s="25"/>
      <c r="AD22" s="25"/>
      <c r="AE22" s="25"/>
      <c r="AF22" s="25"/>
      <c r="AG22" s="25"/>
      <c r="AH22" s="25">
        <v>0.3</v>
      </c>
      <c r="AI22" s="27">
        <f t="shared" si="4"/>
        <v>5584.1</v>
      </c>
      <c r="AJ22" s="27">
        <v>5584.1</v>
      </c>
      <c r="AK22" s="28">
        <f t="shared" si="5"/>
        <v>0</v>
      </c>
      <c r="AL22" s="28"/>
      <c r="AM22" s="28"/>
      <c r="AN22" s="29"/>
      <c r="AO22" s="29"/>
    </row>
    <row r="23" spans="1:41" ht="15" customHeight="1" hidden="1">
      <c r="A23" s="22" t="s">
        <v>79</v>
      </c>
      <c r="B23" s="23" t="s">
        <v>80</v>
      </c>
      <c r="C23" s="15">
        <f t="shared" si="0"/>
        <v>854.3</v>
      </c>
      <c r="D23" s="13">
        <v>854.3</v>
      </c>
      <c r="E23" s="13"/>
      <c r="F23" s="13"/>
      <c r="G23" s="13"/>
      <c r="H23" s="13"/>
      <c r="I23" s="13"/>
      <c r="J23" s="13"/>
      <c r="K23" s="24">
        <f t="shared" si="1"/>
        <v>2478.5</v>
      </c>
      <c r="L23" s="11">
        <f t="shared" si="2"/>
        <v>2428</v>
      </c>
      <c r="M23" s="13">
        <v>121.1</v>
      </c>
      <c r="N23" s="13">
        <v>2306.9</v>
      </c>
      <c r="O23" s="13"/>
      <c r="P23" s="13"/>
      <c r="Q23" s="11">
        <f t="shared" si="3"/>
        <v>50.5</v>
      </c>
      <c r="R23" s="25">
        <v>50.3</v>
      </c>
      <c r="S23" s="25"/>
      <c r="T23" s="25"/>
      <c r="U23" s="26"/>
      <c r="V23" s="26"/>
      <c r="W23" s="26"/>
      <c r="X23" s="26"/>
      <c r="Y23" s="25"/>
      <c r="Z23" s="25"/>
      <c r="AA23" s="25"/>
      <c r="AB23" s="25"/>
      <c r="AC23" s="25"/>
      <c r="AD23" s="25"/>
      <c r="AE23" s="25"/>
      <c r="AF23" s="25"/>
      <c r="AG23" s="25"/>
      <c r="AH23" s="25">
        <v>0.2</v>
      </c>
      <c r="AI23" s="27">
        <f t="shared" si="4"/>
        <v>3332.8</v>
      </c>
      <c r="AJ23" s="27">
        <v>3332.8</v>
      </c>
      <c r="AK23" s="28">
        <f t="shared" si="5"/>
        <v>0</v>
      </c>
      <c r="AL23" s="28"/>
      <c r="AM23" s="28"/>
      <c r="AN23" s="29"/>
      <c r="AO23" s="29"/>
    </row>
    <row r="24" spans="1:41" ht="15" hidden="1">
      <c r="A24" s="22" t="s">
        <v>81</v>
      </c>
      <c r="B24" s="23" t="s">
        <v>82</v>
      </c>
      <c r="C24" s="15">
        <f t="shared" si="0"/>
        <v>2034</v>
      </c>
      <c r="D24" s="13">
        <v>2034</v>
      </c>
      <c r="E24" s="13"/>
      <c r="F24" s="13"/>
      <c r="G24" s="13"/>
      <c r="H24" s="13"/>
      <c r="I24" s="13"/>
      <c r="J24" s="13"/>
      <c r="K24" s="24">
        <f t="shared" si="1"/>
        <v>1768.3000000000002</v>
      </c>
      <c r="L24" s="11">
        <f t="shared" si="2"/>
        <v>1717.6000000000001</v>
      </c>
      <c r="M24" s="13">
        <v>238.7</v>
      </c>
      <c r="N24" s="13">
        <v>1478.9</v>
      </c>
      <c r="O24" s="13"/>
      <c r="P24" s="13"/>
      <c r="Q24" s="11">
        <f t="shared" si="3"/>
        <v>50.699999999999996</v>
      </c>
      <c r="R24" s="25">
        <v>50.3</v>
      </c>
      <c r="S24" s="25"/>
      <c r="T24" s="25"/>
      <c r="U24" s="26"/>
      <c r="V24" s="26"/>
      <c r="W24" s="26"/>
      <c r="X24" s="26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v>0.4</v>
      </c>
      <c r="AI24" s="27">
        <f t="shared" si="4"/>
        <v>3802.3</v>
      </c>
      <c r="AJ24" s="27">
        <v>3802.3</v>
      </c>
      <c r="AK24" s="28">
        <f t="shared" si="5"/>
        <v>0</v>
      </c>
      <c r="AL24" s="28"/>
      <c r="AM24" s="28"/>
      <c r="AN24" s="29"/>
      <c r="AO24" s="29"/>
    </row>
    <row r="25" spans="1:41" ht="15" hidden="1">
      <c r="A25" s="22" t="s">
        <v>83</v>
      </c>
      <c r="B25" s="23" t="s">
        <v>84</v>
      </c>
      <c r="C25" s="15">
        <f t="shared" si="0"/>
        <v>704.5</v>
      </c>
      <c r="D25" s="13">
        <v>704.5</v>
      </c>
      <c r="E25" s="13"/>
      <c r="F25" s="13"/>
      <c r="G25" s="13"/>
      <c r="H25" s="13"/>
      <c r="I25" s="13"/>
      <c r="J25" s="13"/>
      <c r="K25" s="24">
        <f t="shared" si="1"/>
        <v>2255.8</v>
      </c>
      <c r="L25" s="11">
        <f t="shared" si="2"/>
        <v>2205.4</v>
      </c>
      <c r="M25" s="13">
        <v>53.9</v>
      </c>
      <c r="N25" s="13">
        <v>2151.5</v>
      </c>
      <c r="O25" s="13"/>
      <c r="P25" s="13"/>
      <c r="Q25" s="11">
        <f t="shared" si="3"/>
        <v>50.4</v>
      </c>
      <c r="R25" s="25">
        <v>50.3</v>
      </c>
      <c r="S25" s="25"/>
      <c r="T25" s="25"/>
      <c r="U25" s="26"/>
      <c r="V25" s="26"/>
      <c r="W25" s="26"/>
      <c r="X25" s="26"/>
      <c r="Y25" s="25"/>
      <c r="Z25" s="25"/>
      <c r="AA25" s="25"/>
      <c r="AB25" s="25"/>
      <c r="AC25" s="25"/>
      <c r="AD25" s="25"/>
      <c r="AE25" s="25"/>
      <c r="AF25" s="25"/>
      <c r="AG25" s="25"/>
      <c r="AH25" s="25">
        <v>0.1</v>
      </c>
      <c r="AI25" s="15">
        <f t="shared" si="4"/>
        <v>2960.3</v>
      </c>
      <c r="AJ25" s="15">
        <v>2960.3</v>
      </c>
      <c r="AK25" s="28">
        <f t="shared" si="5"/>
        <v>0</v>
      </c>
      <c r="AL25" s="28"/>
      <c r="AM25" s="28"/>
      <c r="AN25" s="29"/>
      <c r="AO25" s="29"/>
    </row>
    <row r="26" spans="1:41" ht="15" hidden="1">
      <c r="A26" s="22" t="s">
        <v>85</v>
      </c>
      <c r="B26" s="23" t="s">
        <v>86</v>
      </c>
      <c r="C26" s="15">
        <f t="shared" si="0"/>
        <v>1761.8</v>
      </c>
      <c r="D26" s="13">
        <v>1761.8</v>
      </c>
      <c r="E26" s="13"/>
      <c r="F26" s="13"/>
      <c r="G26" s="13"/>
      <c r="H26" s="13"/>
      <c r="I26" s="13"/>
      <c r="J26" s="13"/>
      <c r="K26" s="24">
        <f t="shared" si="1"/>
        <v>1473.3999999999999</v>
      </c>
      <c r="L26" s="11">
        <f t="shared" si="2"/>
        <v>1422.8</v>
      </c>
      <c r="M26" s="13">
        <v>169.2</v>
      </c>
      <c r="N26" s="13">
        <v>1253.6</v>
      </c>
      <c r="O26" s="13"/>
      <c r="P26" s="13"/>
      <c r="Q26" s="11">
        <f t="shared" si="3"/>
        <v>50.599999999999994</v>
      </c>
      <c r="R26" s="25">
        <v>50.3</v>
      </c>
      <c r="S26" s="25"/>
      <c r="T26" s="25"/>
      <c r="U26" s="26"/>
      <c r="V26" s="26"/>
      <c r="W26" s="26"/>
      <c r="X26" s="26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v>0.3</v>
      </c>
      <c r="AI26" s="27">
        <f t="shared" si="4"/>
        <v>3235.2</v>
      </c>
      <c r="AJ26" s="27">
        <v>3235.2</v>
      </c>
      <c r="AK26" s="28">
        <f t="shared" si="5"/>
        <v>0</v>
      </c>
      <c r="AL26" s="28"/>
      <c r="AM26" s="28"/>
      <c r="AN26" s="29"/>
      <c r="AO26" s="29"/>
    </row>
    <row r="27" spans="1:41" ht="15" hidden="1">
      <c r="A27" s="22" t="s">
        <v>87</v>
      </c>
      <c r="B27" s="23" t="s">
        <v>88</v>
      </c>
      <c r="C27" s="15">
        <f t="shared" si="0"/>
        <v>36876.8</v>
      </c>
      <c r="D27" s="13">
        <v>36876.8</v>
      </c>
      <c r="E27" s="13"/>
      <c r="F27" s="13"/>
      <c r="G27" s="13"/>
      <c r="H27" s="13"/>
      <c r="I27" s="13"/>
      <c r="J27" s="13"/>
      <c r="K27" s="24">
        <f t="shared" si="1"/>
        <v>2749.1</v>
      </c>
      <c r="L27" s="11">
        <f t="shared" si="2"/>
        <v>2744.9</v>
      </c>
      <c r="M27" s="13">
        <v>2744.9</v>
      </c>
      <c r="N27" s="13">
        <v>0</v>
      </c>
      <c r="O27" s="13"/>
      <c r="P27" s="13"/>
      <c r="Q27" s="11">
        <f t="shared" si="3"/>
        <v>4.2</v>
      </c>
      <c r="R27" s="25">
        <v>0</v>
      </c>
      <c r="S27" s="25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5">
        <v>4.2</v>
      </c>
      <c r="AI27" s="24">
        <f t="shared" si="4"/>
        <v>39625.9</v>
      </c>
      <c r="AJ27" s="15">
        <v>14800.4</v>
      </c>
      <c r="AK27" s="28">
        <f t="shared" si="5"/>
        <v>24825.5</v>
      </c>
      <c r="AL27" s="28"/>
      <c r="AM27" s="28"/>
      <c r="AN27" s="29"/>
      <c r="AO27" s="29"/>
    </row>
    <row r="28" spans="1:41" ht="12.75" customHeight="1" hidden="1">
      <c r="A28" s="30"/>
      <c r="B28" s="31" t="s">
        <v>89</v>
      </c>
      <c r="C28" s="15">
        <f aca="true" t="shared" si="6" ref="C28:AJ28">SUM(C6:C27)</f>
        <v>60729.100000000006</v>
      </c>
      <c r="D28" s="32">
        <f t="shared" si="6"/>
        <v>60729.100000000006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46679</v>
      </c>
      <c r="L28" s="32">
        <f t="shared" si="6"/>
        <v>45613.9</v>
      </c>
      <c r="M28" s="32">
        <f t="shared" si="6"/>
        <v>5529.599999999999</v>
      </c>
      <c r="N28" s="32">
        <f t="shared" si="6"/>
        <v>40084.3</v>
      </c>
      <c r="O28" s="32">
        <f t="shared" si="6"/>
        <v>0</v>
      </c>
      <c r="P28" s="32">
        <f t="shared" si="6"/>
        <v>0</v>
      </c>
      <c r="Q28" s="32">
        <f t="shared" si="6"/>
        <v>1065.1</v>
      </c>
      <c r="R28" s="32">
        <f t="shared" si="6"/>
        <v>1056.2999999999997</v>
      </c>
      <c r="S28" s="32">
        <f t="shared" si="6"/>
        <v>0</v>
      </c>
      <c r="T28" s="32">
        <f t="shared" si="6"/>
        <v>0</v>
      </c>
      <c r="U28" s="33">
        <f t="shared" si="6"/>
        <v>0</v>
      </c>
      <c r="V28" s="33">
        <f t="shared" si="6"/>
        <v>0</v>
      </c>
      <c r="W28" s="34">
        <f>SUM(W6:W27)</f>
        <v>0</v>
      </c>
      <c r="X28" s="33">
        <f>SUM(X6:X27)</f>
        <v>0</v>
      </c>
      <c r="Y28" s="32">
        <f t="shared" si="6"/>
        <v>0</v>
      </c>
      <c r="Z28" s="32">
        <f t="shared" si="6"/>
        <v>0</v>
      </c>
      <c r="AA28" s="32">
        <f t="shared" si="6"/>
        <v>0</v>
      </c>
      <c r="AB28" s="32">
        <f t="shared" si="6"/>
        <v>0</v>
      </c>
      <c r="AC28" s="32">
        <f t="shared" si="6"/>
        <v>0</v>
      </c>
      <c r="AD28" s="32">
        <f t="shared" si="6"/>
        <v>0</v>
      </c>
      <c r="AE28" s="32">
        <f t="shared" si="6"/>
        <v>0</v>
      </c>
      <c r="AF28" s="32">
        <f>SUM(AF6:AF27)</f>
        <v>0</v>
      </c>
      <c r="AG28" s="32">
        <f>SUM(AG6:AG27)</f>
        <v>0</v>
      </c>
      <c r="AH28" s="32">
        <f t="shared" si="6"/>
        <v>8.8</v>
      </c>
      <c r="AI28" s="32">
        <f t="shared" si="6"/>
        <v>107408.1</v>
      </c>
      <c r="AJ28" s="32">
        <f t="shared" si="6"/>
        <v>82582.6</v>
      </c>
      <c r="AK28" s="32">
        <f>SUM(AK6:AK27)</f>
        <v>24825.5</v>
      </c>
      <c r="AL28" s="32">
        <f>SUM(AL6:AL27)</f>
        <v>0</v>
      </c>
      <c r="AM28" s="32">
        <f>SUM(AM6:AM27)</f>
        <v>0</v>
      </c>
      <c r="AN28" s="32">
        <f>SUM(AN6:AN27)</f>
        <v>0</v>
      </c>
      <c r="AO28" s="32">
        <f>SUM(AO6:AO27)</f>
        <v>0</v>
      </c>
    </row>
    <row r="29" spans="1:39" ht="12.75" customHeight="1" hidden="1">
      <c r="A29" s="35"/>
      <c r="B29" s="36" t="s">
        <v>90</v>
      </c>
      <c r="C29" s="37" t="s">
        <v>40</v>
      </c>
      <c r="D29" s="38" t="s">
        <v>40</v>
      </c>
      <c r="E29" s="38" t="s">
        <v>40</v>
      </c>
      <c r="F29" s="38" t="s">
        <v>40</v>
      </c>
      <c r="G29" s="38" t="s">
        <v>40</v>
      </c>
      <c r="H29" s="38" t="s">
        <v>40</v>
      </c>
      <c r="I29" s="38" t="s">
        <v>40</v>
      </c>
      <c r="J29" s="38" t="s">
        <v>40</v>
      </c>
      <c r="K29" s="39" t="s">
        <v>40</v>
      </c>
      <c r="L29" s="38" t="s">
        <v>40</v>
      </c>
      <c r="M29" s="38" t="s">
        <v>40</v>
      </c>
      <c r="N29" s="40" t="s">
        <v>40</v>
      </c>
      <c r="O29" s="40" t="s">
        <v>40</v>
      </c>
      <c r="P29" s="40" t="s">
        <v>40</v>
      </c>
      <c r="Q29" s="38" t="s">
        <v>40</v>
      </c>
      <c r="R29" s="38" t="s">
        <v>40</v>
      </c>
      <c r="S29" s="38" t="s">
        <v>40</v>
      </c>
      <c r="T29" s="38" t="s">
        <v>40</v>
      </c>
      <c r="U29" s="38" t="s">
        <v>40</v>
      </c>
      <c r="V29" s="38"/>
      <c r="W29" s="38"/>
      <c r="X29" s="38"/>
      <c r="Y29" s="38" t="s">
        <v>40</v>
      </c>
      <c r="Z29" s="38" t="s">
        <v>40</v>
      </c>
      <c r="AA29" s="38"/>
      <c r="AB29" s="38"/>
      <c r="AC29" s="38"/>
      <c r="AD29" s="38"/>
      <c r="AE29" s="38"/>
      <c r="AF29" s="38"/>
      <c r="AG29" s="38"/>
      <c r="AH29" s="38" t="s">
        <v>40</v>
      </c>
      <c r="AI29" s="38" t="s">
        <v>40</v>
      </c>
      <c r="AJ29" s="38" t="s">
        <v>40</v>
      </c>
      <c r="AK29" s="38" t="s">
        <v>40</v>
      </c>
      <c r="AL29" s="38"/>
      <c r="AM29" s="38"/>
    </row>
    <row r="30" spans="1:41" ht="12.75" customHeight="1" hidden="1">
      <c r="A30" s="30"/>
      <c r="B30" s="31" t="s">
        <v>91</v>
      </c>
      <c r="C30" s="15">
        <f aca="true" t="shared" si="7" ref="C30:AJ30">SUM(C28:C29)</f>
        <v>60729.100000000006</v>
      </c>
      <c r="D30" s="32">
        <f t="shared" si="7"/>
        <v>60729.100000000006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46679</v>
      </c>
      <c r="L30" s="32">
        <f t="shared" si="7"/>
        <v>45613.9</v>
      </c>
      <c r="M30" s="32">
        <f t="shared" si="7"/>
        <v>5529.599999999999</v>
      </c>
      <c r="N30" s="41">
        <f t="shared" si="7"/>
        <v>40084.3</v>
      </c>
      <c r="O30" s="41">
        <f t="shared" si="7"/>
        <v>0</v>
      </c>
      <c r="P30" s="41">
        <f t="shared" si="7"/>
        <v>0</v>
      </c>
      <c r="Q30" s="32">
        <f t="shared" si="7"/>
        <v>1065.1</v>
      </c>
      <c r="R30" s="32">
        <f t="shared" si="7"/>
        <v>1056.2999999999997</v>
      </c>
      <c r="S30" s="32">
        <f t="shared" si="7"/>
        <v>0</v>
      </c>
      <c r="T30" s="32">
        <f t="shared" si="7"/>
        <v>0</v>
      </c>
      <c r="U30" s="33">
        <f t="shared" si="7"/>
        <v>0</v>
      </c>
      <c r="V30" s="33">
        <f t="shared" si="7"/>
        <v>0</v>
      </c>
      <c r="W30" s="33">
        <f>SUM(W28:W29)</f>
        <v>0</v>
      </c>
      <c r="X30" s="33">
        <f>SUM(X28:X29)</f>
        <v>0</v>
      </c>
      <c r="Y30" s="32">
        <f t="shared" si="7"/>
        <v>0</v>
      </c>
      <c r="Z30" s="32">
        <f t="shared" si="7"/>
        <v>0</v>
      </c>
      <c r="AA30" s="32">
        <f t="shared" si="7"/>
        <v>0</v>
      </c>
      <c r="AB30" s="32">
        <f t="shared" si="7"/>
        <v>0</v>
      </c>
      <c r="AC30" s="32">
        <f t="shared" si="7"/>
        <v>0</v>
      </c>
      <c r="AD30" s="32">
        <f t="shared" si="7"/>
        <v>0</v>
      </c>
      <c r="AE30" s="32">
        <f t="shared" si="7"/>
        <v>0</v>
      </c>
      <c r="AF30" s="32">
        <f>SUM(AF28:AF29)</f>
        <v>0</v>
      </c>
      <c r="AG30" s="32">
        <f>SUM(AG28:AG29)</f>
        <v>0</v>
      </c>
      <c r="AH30" s="32">
        <f t="shared" si="7"/>
        <v>8.8</v>
      </c>
      <c r="AI30" s="32">
        <f t="shared" si="7"/>
        <v>107408.1</v>
      </c>
      <c r="AJ30" s="32">
        <f t="shared" si="7"/>
        <v>82582.6</v>
      </c>
      <c r="AK30" s="32">
        <f>SUM(AK28:AK29)</f>
        <v>24825.5</v>
      </c>
      <c r="AL30" s="32">
        <f>SUM(AL28:AL29)</f>
        <v>0</v>
      </c>
      <c r="AM30" s="32">
        <f>SUM(AM28:AM29)</f>
        <v>0</v>
      </c>
      <c r="AN30" s="32">
        <f>SUM(AN28:AN29)</f>
        <v>0</v>
      </c>
      <c r="AO30" s="32">
        <f>SUM(AO28:AO29)</f>
        <v>0</v>
      </c>
    </row>
    <row r="31" spans="1:39" ht="12.75" customHeight="1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4" spans="23:24" ht="12.75">
      <c r="W34" s="46"/>
      <c r="X34" s="46"/>
    </row>
  </sheetData>
  <mergeCells count="40">
    <mergeCell ref="AF2:AF3"/>
    <mergeCell ref="AG2:AG3"/>
    <mergeCell ref="AH2:AH3"/>
    <mergeCell ref="AJ2:AJ3"/>
    <mergeCell ref="AB2:AB3"/>
    <mergeCell ref="AC2:AC3"/>
    <mergeCell ref="AD2:AD3"/>
    <mergeCell ref="AE2:AE3"/>
    <mergeCell ref="X2:X3"/>
    <mergeCell ref="Y2:Y3"/>
    <mergeCell ref="Z2:Z3"/>
    <mergeCell ref="AA2:AA3"/>
    <mergeCell ref="T2:T3"/>
    <mergeCell ref="U2:U3"/>
    <mergeCell ref="V2:V3"/>
    <mergeCell ref="W2:W3"/>
    <mergeCell ref="AK1:AK3"/>
    <mergeCell ref="AL1:AL3"/>
    <mergeCell ref="AM1:AM3"/>
    <mergeCell ref="D2:D3"/>
    <mergeCell ref="E2:E3"/>
    <mergeCell ref="F2:F3"/>
    <mergeCell ref="G2:G3"/>
    <mergeCell ref="H2:H3"/>
    <mergeCell ref="I2:I3"/>
    <mergeCell ref="J2:J3"/>
    <mergeCell ref="M1:P1"/>
    <mergeCell ref="Q1:Q3"/>
    <mergeCell ref="R1:AH1"/>
    <mergeCell ref="AI1:AI3"/>
    <mergeCell ref="M2:M3"/>
    <mergeCell ref="N2:N3"/>
    <mergeCell ref="O2:O3"/>
    <mergeCell ref="P2:P3"/>
    <mergeCell ref="R2:R3"/>
    <mergeCell ref="S2:S3"/>
    <mergeCell ref="C1:C3"/>
    <mergeCell ref="D1:J1"/>
    <mergeCell ref="K1:K3"/>
    <mergeCell ref="L1:L3"/>
  </mergeCells>
  <conditionalFormatting sqref="A29:B30">
    <cfRule type="expression" priority="1" dxfId="0" stopIfTrue="1">
      <formula>RIGHT($A27,2)="00"</formula>
    </cfRule>
  </conditionalFormatting>
  <conditionalFormatting sqref="A5:A27">
    <cfRule type="expression" priority="2" dxfId="0" stopIfTrue="1">
      <formula>RIGHT($A5,2)="00"</formula>
    </cfRule>
  </conditionalFormatting>
  <conditionalFormatting sqref="B5 C29:AM29">
    <cfRule type="expression" priority="3" dxfId="0" stopIfTrue="1">
      <formula>RIGHT(#REF!,2)="00"</formula>
    </cfRule>
  </conditionalFormatting>
  <conditionalFormatting sqref="A28:B28">
    <cfRule type="expression" priority="4" dxfId="0" stopIfTrue="1">
      <formula>RIGHT(#REF!,2)="00"</formula>
    </cfRule>
  </conditionalFormatting>
  <printOptions/>
  <pageMargins left="0.75" right="0.75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tabSelected="1" workbookViewId="0" topLeftCell="A1">
      <selection activeCell="A9" sqref="A9:IV31"/>
    </sheetView>
  </sheetViews>
  <sheetFormatPr defaultColWidth="9.00390625" defaultRowHeight="12.75"/>
  <cols>
    <col min="1" max="1" width="5.375" style="44" customWidth="1"/>
    <col min="2" max="2" width="44.875" style="44" bestFit="1" customWidth="1"/>
    <col min="3" max="3" width="12.75390625" style="66" customWidth="1"/>
    <col min="4" max="4" width="20.25390625" style="18" customWidth="1"/>
    <col min="5" max="5" width="12.75390625" style="18" bestFit="1" customWidth="1"/>
    <col min="6" max="6" width="15.00390625" style="67" customWidth="1"/>
    <col min="7" max="7" width="18.125" style="18" customWidth="1"/>
    <col min="8" max="8" width="13.625" style="18" customWidth="1"/>
    <col min="9" max="10" width="13.625" style="18" hidden="1" customWidth="1"/>
    <col min="11" max="11" width="13.625" style="18" customWidth="1"/>
    <col min="12" max="12" width="13.625" style="18" hidden="1" customWidth="1"/>
    <col min="13" max="14" width="13.625" style="18" customWidth="1"/>
    <col min="15" max="15" width="13.625" style="18" hidden="1" customWidth="1"/>
    <col min="16" max="16" width="13.625" style="18" customWidth="1"/>
    <col min="17" max="19" width="13.625" style="18" hidden="1" customWidth="1"/>
    <col min="20" max="20" width="13.875" style="18" hidden="1" customWidth="1"/>
    <col min="21" max="21" width="13.625" style="18" hidden="1" customWidth="1"/>
    <col min="22" max="24" width="13.625" style="45" hidden="1" customWidth="1"/>
    <col min="25" max="26" width="13.625" style="18" hidden="1" customWidth="1"/>
    <col min="27" max="28" width="13.625" style="18" customWidth="1"/>
    <col min="29" max="30" width="12.375" style="18" hidden="1" customWidth="1"/>
    <col min="31" max="33" width="13.625" style="18" hidden="1" customWidth="1"/>
    <col min="34" max="16384" width="12.375" style="18" customWidth="1"/>
  </cols>
  <sheetData>
    <row r="1" spans="1:33" s="48" customFormat="1" ht="12.75" customHeight="1">
      <c r="A1" s="78" t="s">
        <v>92</v>
      </c>
      <c r="B1" s="78" t="s">
        <v>93</v>
      </c>
      <c r="C1" s="79" t="s">
        <v>94</v>
      </c>
      <c r="D1" s="68" t="s">
        <v>95</v>
      </c>
      <c r="E1" s="68" t="s">
        <v>96</v>
      </c>
      <c r="F1" s="68" t="s">
        <v>97</v>
      </c>
      <c r="G1" s="68" t="s">
        <v>98</v>
      </c>
      <c r="H1" s="68" t="s">
        <v>99</v>
      </c>
      <c r="I1" s="80" t="s">
        <v>1</v>
      </c>
      <c r="J1" s="81"/>
      <c r="K1" s="81"/>
      <c r="L1" s="81"/>
      <c r="M1" s="68" t="s">
        <v>100</v>
      </c>
      <c r="N1" s="82" t="s">
        <v>1</v>
      </c>
      <c r="O1" s="82"/>
      <c r="P1" s="82"/>
      <c r="Q1" s="82"/>
      <c r="R1" s="82"/>
      <c r="S1" s="47"/>
      <c r="T1" s="68" t="s">
        <v>101</v>
      </c>
      <c r="U1" s="68" t="s">
        <v>102</v>
      </c>
      <c r="V1" s="82"/>
      <c r="W1" s="82"/>
      <c r="X1" s="82"/>
      <c r="Y1" s="82"/>
      <c r="Z1" s="47"/>
      <c r="AA1" s="68" t="s">
        <v>103</v>
      </c>
      <c r="AB1" s="68" t="s">
        <v>104</v>
      </c>
      <c r="AC1" s="84" t="s">
        <v>105</v>
      </c>
      <c r="AD1" s="84"/>
      <c r="AE1" s="85" t="s">
        <v>106</v>
      </c>
      <c r="AF1" s="68" t="s">
        <v>107</v>
      </c>
      <c r="AG1" s="68" t="s">
        <v>108</v>
      </c>
    </row>
    <row r="2" spans="1:33" s="49" customFormat="1" ht="30.75" customHeight="1">
      <c r="A2" s="78"/>
      <c r="B2" s="78"/>
      <c r="C2" s="79"/>
      <c r="D2" s="68"/>
      <c r="E2" s="68"/>
      <c r="F2" s="68"/>
      <c r="G2" s="68"/>
      <c r="H2" s="68"/>
      <c r="I2" s="71" t="s">
        <v>109</v>
      </c>
      <c r="J2" s="71" t="s">
        <v>110</v>
      </c>
      <c r="K2" s="71" t="s">
        <v>111</v>
      </c>
      <c r="L2" s="71" t="s">
        <v>112</v>
      </c>
      <c r="M2" s="68"/>
      <c r="N2" s="71" t="s">
        <v>113</v>
      </c>
      <c r="O2" s="71" t="s">
        <v>114</v>
      </c>
      <c r="P2" s="71" t="s">
        <v>115</v>
      </c>
      <c r="Q2" s="71" t="s">
        <v>116</v>
      </c>
      <c r="R2" s="71" t="s">
        <v>117</v>
      </c>
      <c r="S2" s="71" t="s">
        <v>118</v>
      </c>
      <c r="T2" s="68"/>
      <c r="U2" s="68"/>
      <c r="V2" s="83"/>
      <c r="W2" s="83"/>
      <c r="X2" s="83"/>
      <c r="Y2" s="83" t="s">
        <v>119</v>
      </c>
      <c r="Z2" s="83" t="s">
        <v>120</v>
      </c>
      <c r="AA2" s="68"/>
      <c r="AB2" s="68"/>
      <c r="AC2" s="84" t="s">
        <v>121</v>
      </c>
      <c r="AD2" s="84" t="s">
        <v>122</v>
      </c>
      <c r="AE2" s="86"/>
      <c r="AF2" s="68"/>
      <c r="AG2" s="68"/>
    </row>
    <row r="3" spans="1:33" s="50" customFormat="1" ht="25.5" customHeight="1">
      <c r="A3" s="78"/>
      <c r="B3" s="78"/>
      <c r="C3" s="79"/>
      <c r="D3" s="68"/>
      <c r="E3" s="68"/>
      <c r="F3" s="68"/>
      <c r="G3" s="68"/>
      <c r="H3" s="68"/>
      <c r="I3" s="71"/>
      <c r="J3" s="71"/>
      <c r="K3" s="71"/>
      <c r="L3" s="71"/>
      <c r="M3" s="68"/>
      <c r="N3" s="71"/>
      <c r="O3" s="71"/>
      <c r="P3" s="71"/>
      <c r="Q3" s="71"/>
      <c r="R3" s="71"/>
      <c r="S3" s="71"/>
      <c r="T3" s="68"/>
      <c r="U3" s="68"/>
      <c r="V3" s="83"/>
      <c r="W3" s="83"/>
      <c r="X3" s="83"/>
      <c r="Y3" s="83"/>
      <c r="Z3" s="83"/>
      <c r="AA3" s="68"/>
      <c r="AB3" s="68"/>
      <c r="AC3" s="84"/>
      <c r="AD3" s="84"/>
      <c r="AE3" s="86"/>
      <c r="AF3" s="68"/>
      <c r="AG3" s="68"/>
    </row>
    <row r="4" spans="1:33" s="50" customFormat="1" ht="11.25" customHeight="1">
      <c r="A4" s="78"/>
      <c r="B4" s="78"/>
      <c r="C4" s="79"/>
      <c r="D4" s="68"/>
      <c r="E4" s="68"/>
      <c r="F4" s="68"/>
      <c r="G4" s="68"/>
      <c r="H4" s="68"/>
      <c r="I4" s="71"/>
      <c r="J4" s="71"/>
      <c r="K4" s="71"/>
      <c r="L4" s="71"/>
      <c r="M4" s="68"/>
      <c r="N4" s="71"/>
      <c r="O4" s="71"/>
      <c r="P4" s="71"/>
      <c r="Q4" s="71"/>
      <c r="R4" s="71"/>
      <c r="S4" s="71"/>
      <c r="T4" s="68"/>
      <c r="U4" s="68"/>
      <c r="V4" s="83"/>
      <c r="W4" s="83"/>
      <c r="X4" s="83"/>
      <c r="Y4" s="83"/>
      <c r="Z4" s="83"/>
      <c r="AA4" s="68"/>
      <c r="AB4" s="68"/>
      <c r="AC4" s="84"/>
      <c r="AD4" s="84"/>
      <c r="AE4" s="87"/>
      <c r="AF4" s="68"/>
      <c r="AG4" s="68"/>
    </row>
    <row r="5" spans="1:33" ht="12.75">
      <c r="A5" s="10"/>
      <c r="B5" s="10" t="s">
        <v>40</v>
      </c>
      <c r="C5" s="51"/>
      <c r="D5" s="13"/>
      <c r="E5" s="13"/>
      <c r="F5" s="52"/>
      <c r="G5" s="13"/>
      <c r="H5" s="13"/>
      <c r="I5" s="13"/>
      <c r="J5" s="13"/>
      <c r="K5" s="13"/>
      <c r="L5" s="13"/>
      <c r="M5" s="15"/>
      <c r="N5" s="13"/>
      <c r="O5" s="13"/>
      <c r="P5" s="13"/>
      <c r="Q5" s="13"/>
      <c r="R5" s="13"/>
      <c r="S5" s="13"/>
      <c r="T5" s="53"/>
      <c r="U5" s="15"/>
      <c r="V5" s="14"/>
      <c r="W5" s="14"/>
      <c r="X5" s="14"/>
      <c r="Y5" s="13"/>
      <c r="Z5" s="13"/>
      <c r="AA5" s="53"/>
      <c r="AB5" s="53"/>
      <c r="AC5" s="13"/>
      <c r="AD5" s="13"/>
      <c r="AE5" s="53"/>
      <c r="AF5" s="53"/>
      <c r="AG5" s="53"/>
    </row>
    <row r="6" spans="1:33" ht="12.75">
      <c r="A6" s="54" t="s">
        <v>43</v>
      </c>
      <c r="B6" s="20" t="s">
        <v>44</v>
      </c>
      <c r="C6" s="55"/>
      <c r="D6" s="15"/>
      <c r="E6" s="15"/>
      <c r="F6" s="15"/>
      <c r="G6" s="15"/>
      <c r="H6" s="1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5"/>
      <c r="U6" s="15"/>
      <c r="V6" s="56"/>
      <c r="W6" s="56"/>
      <c r="X6" s="56"/>
      <c r="Y6" s="56"/>
      <c r="Z6" s="56"/>
      <c r="AA6" s="15"/>
      <c r="AB6" s="15"/>
      <c r="AC6" s="13"/>
      <c r="AD6" s="13"/>
      <c r="AE6" s="15"/>
      <c r="AF6" s="15"/>
      <c r="AG6" s="15"/>
    </row>
    <row r="7" spans="1:33" ht="15" hidden="1">
      <c r="A7" s="57" t="s">
        <v>45</v>
      </c>
      <c r="B7" s="23" t="s">
        <v>46</v>
      </c>
      <c r="C7" s="58">
        <f aca="true" t="shared" si="0" ref="C7:C28">D7+F7+G7+H7+M7+U7+AA7+AB7+AE7+T7+AG7+E7</f>
        <v>3792.4</v>
      </c>
      <c r="D7" s="53">
        <v>1504.2</v>
      </c>
      <c r="E7" s="53"/>
      <c r="F7" s="59">
        <v>50.3</v>
      </c>
      <c r="G7" s="53"/>
      <c r="H7" s="53">
        <f aca="true" t="shared" si="1" ref="H7:H28">SUM(I7:L7)</f>
        <v>681.8</v>
      </c>
      <c r="I7" s="13"/>
      <c r="J7" s="13"/>
      <c r="K7" s="13">
        <v>681.8</v>
      </c>
      <c r="L7" s="13"/>
      <c r="M7" s="15">
        <f aca="true" t="shared" si="2" ref="M7:M28">SUM(N7:S7)</f>
        <v>96.9</v>
      </c>
      <c r="N7" s="13"/>
      <c r="O7" s="13"/>
      <c r="P7" s="13">
        <v>96.9</v>
      </c>
      <c r="Q7" s="13"/>
      <c r="R7" s="13"/>
      <c r="S7" s="13"/>
      <c r="T7" s="53"/>
      <c r="U7" s="15">
        <f aca="true" t="shared" si="3" ref="U7:U28">SUM(V7:Z7)</f>
        <v>0</v>
      </c>
      <c r="V7" s="14"/>
      <c r="W7" s="25"/>
      <c r="X7" s="25"/>
      <c r="Y7" s="60"/>
      <c r="Z7" s="60"/>
      <c r="AA7" s="53">
        <v>1398</v>
      </c>
      <c r="AB7" s="53">
        <v>61.2</v>
      </c>
      <c r="AC7" s="13">
        <v>61.2</v>
      </c>
      <c r="AD7" s="13"/>
      <c r="AE7" s="53"/>
      <c r="AF7" s="53"/>
      <c r="AG7" s="53"/>
    </row>
    <row r="8" spans="1:33" ht="15">
      <c r="A8" s="57" t="s">
        <v>47</v>
      </c>
      <c r="B8" s="23" t="s">
        <v>48</v>
      </c>
      <c r="C8" s="58">
        <f t="shared" si="0"/>
        <v>3117.3999999999996</v>
      </c>
      <c r="D8" s="53">
        <v>1386.3</v>
      </c>
      <c r="E8" s="53"/>
      <c r="F8" s="59">
        <v>50.3</v>
      </c>
      <c r="G8" s="53"/>
      <c r="H8" s="53">
        <f t="shared" si="1"/>
        <v>335.1</v>
      </c>
      <c r="I8" s="13"/>
      <c r="J8" s="13"/>
      <c r="K8" s="13">
        <v>335.1</v>
      </c>
      <c r="L8" s="13"/>
      <c r="M8" s="15">
        <f t="shared" si="2"/>
        <v>123.1</v>
      </c>
      <c r="N8" s="13"/>
      <c r="O8" s="13"/>
      <c r="P8" s="13">
        <v>123.1</v>
      </c>
      <c r="Q8" s="13"/>
      <c r="R8" s="13"/>
      <c r="S8" s="13"/>
      <c r="T8" s="53"/>
      <c r="U8" s="15">
        <f t="shared" si="3"/>
        <v>0</v>
      </c>
      <c r="V8" s="14"/>
      <c r="W8" s="25"/>
      <c r="X8" s="25"/>
      <c r="Y8" s="60"/>
      <c r="Z8" s="60"/>
      <c r="AA8" s="53">
        <v>1181.8</v>
      </c>
      <c r="AB8" s="53">
        <v>40.8</v>
      </c>
      <c r="AC8" s="13">
        <v>40.8</v>
      </c>
      <c r="AD8" s="13"/>
      <c r="AE8" s="53"/>
      <c r="AF8" s="53"/>
      <c r="AG8" s="53"/>
    </row>
    <row r="9" spans="1:33" ht="14.25" customHeight="1" hidden="1">
      <c r="A9" s="57" t="s">
        <v>49</v>
      </c>
      <c r="B9" s="23" t="s">
        <v>50</v>
      </c>
      <c r="C9" s="58">
        <f t="shared" si="0"/>
        <v>3979.1000000000004</v>
      </c>
      <c r="D9" s="53">
        <v>1535.8</v>
      </c>
      <c r="E9" s="53"/>
      <c r="F9" s="59">
        <v>50.3</v>
      </c>
      <c r="G9" s="53"/>
      <c r="H9" s="53">
        <f t="shared" si="1"/>
        <v>507.3</v>
      </c>
      <c r="I9" s="13"/>
      <c r="J9" s="13"/>
      <c r="K9" s="13">
        <v>507.3</v>
      </c>
      <c r="L9" s="13"/>
      <c r="M9" s="15">
        <f t="shared" si="2"/>
        <v>162.3</v>
      </c>
      <c r="N9" s="13"/>
      <c r="O9" s="13"/>
      <c r="P9" s="13">
        <v>162.3</v>
      </c>
      <c r="Q9" s="13"/>
      <c r="R9" s="13"/>
      <c r="S9" s="13"/>
      <c r="T9" s="53"/>
      <c r="U9" s="15">
        <f t="shared" si="3"/>
        <v>0</v>
      </c>
      <c r="V9" s="14"/>
      <c r="W9" s="25"/>
      <c r="X9" s="25"/>
      <c r="Y9" s="60"/>
      <c r="Z9" s="60"/>
      <c r="AA9" s="53">
        <v>1662.2</v>
      </c>
      <c r="AB9" s="53">
        <v>61.2</v>
      </c>
      <c r="AC9" s="13">
        <v>61.2</v>
      </c>
      <c r="AD9" s="13"/>
      <c r="AE9" s="53"/>
      <c r="AF9" s="53"/>
      <c r="AG9" s="53"/>
    </row>
    <row r="10" spans="1:33" ht="15" hidden="1">
      <c r="A10" s="57" t="s">
        <v>51</v>
      </c>
      <c r="B10" s="23" t="s">
        <v>52</v>
      </c>
      <c r="C10" s="58">
        <f t="shared" si="0"/>
        <v>3118.9000000000005</v>
      </c>
      <c r="D10" s="53">
        <v>1267</v>
      </c>
      <c r="E10" s="53"/>
      <c r="F10" s="59">
        <v>50.3</v>
      </c>
      <c r="G10" s="53"/>
      <c r="H10" s="53">
        <f t="shared" si="1"/>
        <v>402.6</v>
      </c>
      <c r="I10" s="13"/>
      <c r="J10" s="13"/>
      <c r="K10" s="13">
        <v>402.6</v>
      </c>
      <c r="L10" s="13"/>
      <c r="M10" s="15">
        <f t="shared" si="2"/>
        <v>133.9</v>
      </c>
      <c r="N10" s="13"/>
      <c r="O10" s="13"/>
      <c r="P10" s="13">
        <v>133.9</v>
      </c>
      <c r="Q10" s="13"/>
      <c r="R10" s="13"/>
      <c r="S10" s="13"/>
      <c r="T10" s="53"/>
      <c r="U10" s="15">
        <f t="shared" si="3"/>
        <v>0</v>
      </c>
      <c r="V10" s="14"/>
      <c r="W10" s="25"/>
      <c r="X10" s="25"/>
      <c r="Y10" s="60"/>
      <c r="Z10" s="60"/>
      <c r="AA10" s="53">
        <v>1224.3</v>
      </c>
      <c r="AB10" s="53">
        <v>40.8</v>
      </c>
      <c r="AC10" s="13">
        <v>20.4</v>
      </c>
      <c r="AD10" s="13"/>
      <c r="AE10" s="53"/>
      <c r="AF10" s="53"/>
      <c r="AG10" s="53"/>
    </row>
    <row r="11" spans="1:33" ht="15" hidden="1">
      <c r="A11" s="57" t="s">
        <v>53</v>
      </c>
      <c r="B11" s="23" t="s">
        <v>54</v>
      </c>
      <c r="C11" s="58">
        <f t="shared" si="0"/>
        <v>4575.7</v>
      </c>
      <c r="D11" s="53">
        <v>1861.4</v>
      </c>
      <c r="E11" s="53"/>
      <c r="F11" s="59">
        <v>50.3</v>
      </c>
      <c r="G11" s="53"/>
      <c r="H11" s="53">
        <f t="shared" si="1"/>
        <v>556.2</v>
      </c>
      <c r="I11" s="13"/>
      <c r="J11" s="13"/>
      <c r="K11" s="13">
        <v>556.2</v>
      </c>
      <c r="L11" s="13"/>
      <c r="M11" s="15">
        <f t="shared" si="2"/>
        <v>183.7</v>
      </c>
      <c r="N11" s="13"/>
      <c r="O11" s="13"/>
      <c r="P11" s="13">
        <v>183.7</v>
      </c>
      <c r="Q11" s="13"/>
      <c r="R11" s="13"/>
      <c r="S11" s="13"/>
      <c r="T11" s="53"/>
      <c r="U11" s="15">
        <f t="shared" si="3"/>
        <v>0</v>
      </c>
      <c r="V11" s="14"/>
      <c r="W11" s="25"/>
      <c r="X11" s="25"/>
      <c r="Y11" s="60"/>
      <c r="Z11" s="60"/>
      <c r="AA11" s="53">
        <v>1883.3</v>
      </c>
      <c r="AB11" s="53">
        <v>40.8</v>
      </c>
      <c r="AC11" s="13">
        <v>20.4</v>
      </c>
      <c r="AD11" s="13"/>
      <c r="AE11" s="53"/>
      <c r="AF11" s="53"/>
      <c r="AG11" s="53"/>
    </row>
    <row r="12" spans="1:33" ht="15" hidden="1">
      <c r="A12" s="57" t="s">
        <v>55</v>
      </c>
      <c r="B12" s="23" t="s">
        <v>56</v>
      </c>
      <c r="C12" s="58">
        <f t="shared" si="0"/>
        <v>2938</v>
      </c>
      <c r="D12" s="53">
        <v>1348.3</v>
      </c>
      <c r="E12" s="53"/>
      <c r="F12" s="59">
        <v>50.3</v>
      </c>
      <c r="G12" s="53"/>
      <c r="H12" s="53">
        <f t="shared" si="1"/>
        <v>472.4</v>
      </c>
      <c r="I12" s="13"/>
      <c r="J12" s="13"/>
      <c r="K12" s="13">
        <v>472.4</v>
      </c>
      <c r="L12" s="13"/>
      <c r="M12" s="15">
        <f t="shared" si="2"/>
        <v>165.1</v>
      </c>
      <c r="N12" s="13"/>
      <c r="O12" s="13"/>
      <c r="P12" s="13">
        <v>165.1</v>
      </c>
      <c r="Q12" s="13"/>
      <c r="R12" s="13"/>
      <c r="S12" s="13"/>
      <c r="T12" s="53"/>
      <c r="U12" s="15">
        <f t="shared" si="3"/>
        <v>0</v>
      </c>
      <c r="V12" s="14"/>
      <c r="W12" s="25"/>
      <c r="X12" s="25"/>
      <c r="Y12" s="60"/>
      <c r="Z12" s="60"/>
      <c r="AA12" s="53">
        <v>881.5</v>
      </c>
      <c r="AB12" s="53">
        <v>20.4</v>
      </c>
      <c r="AC12" s="13">
        <v>0</v>
      </c>
      <c r="AD12" s="13"/>
      <c r="AE12" s="53"/>
      <c r="AF12" s="53"/>
      <c r="AG12" s="53"/>
    </row>
    <row r="13" spans="1:33" ht="15" hidden="1">
      <c r="A13" s="57" t="s">
        <v>57</v>
      </c>
      <c r="B13" s="23" t="s">
        <v>58</v>
      </c>
      <c r="C13" s="58">
        <f t="shared" si="0"/>
        <v>3497.1000000000004</v>
      </c>
      <c r="D13" s="53">
        <v>1317.9</v>
      </c>
      <c r="E13" s="53"/>
      <c r="F13" s="59">
        <v>50.3</v>
      </c>
      <c r="G13" s="53"/>
      <c r="H13" s="53">
        <f t="shared" si="1"/>
        <v>523.6</v>
      </c>
      <c r="I13" s="13"/>
      <c r="J13" s="13"/>
      <c r="K13" s="13">
        <v>523.6</v>
      </c>
      <c r="L13" s="13"/>
      <c r="M13" s="15">
        <f t="shared" si="2"/>
        <v>84.2</v>
      </c>
      <c r="N13" s="13"/>
      <c r="O13" s="13"/>
      <c r="P13" s="13">
        <v>84.2</v>
      </c>
      <c r="Q13" s="13"/>
      <c r="R13" s="13"/>
      <c r="S13" s="13"/>
      <c r="T13" s="53"/>
      <c r="U13" s="15">
        <f t="shared" si="3"/>
        <v>0</v>
      </c>
      <c r="V13" s="14"/>
      <c r="W13" s="25"/>
      <c r="X13" s="25"/>
      <c r="Y13" s="60"/>
      <c r="Z13" s="60"/>
      <c r="AA13" s="53">
        <v>1480.3</v>
      </c>
      <c r="AB13" s="53">
        <v>40.8</v>
      </c>
      <c r="AC13" s="13">
        <v>20.4</v>
      </c>
      <c r="AD13" s="13"/>
      <c r="AE13" s="53"/>
      <c r="AF13" s="53"/>
      <c r="AG13" s="53"/>
    </row>
    <row r="14" spans="1:33" ht="15" hidden="1">
      <c r="A14" s="57" t="s">
        <v>59</v>
      </c>
      <c r="B14" s="23" t="s">
        <v>60</v>
      </c>
      <c r="C14" s="58">
        <f t="shared" si="0"/>
        <v>2408.9</v>
      </c>
      <c r="D14" s="53">
        <v>1329.6</v>
      </c>
      <c r="E14" s="53"/>
      <c r="F14" s="59">
        <v>50.3</v>
      </c>
      <c r="G14" s="53"/>
      <c r="H14" s="53">
        <f t="shared" si="1"/>
        <v>181.5</v>
      </c>
      <c r="I14" s="13"/>
      <c r="J14" s="13"/>
      <c r="K14" s="13">
        <v>181.5</v>
      </c>
      <c r="L14" s="13"/>
      <c r="M14" s="15">
        <f t="shared" si="2"/>
        <v>95.1</v>
      </c>
      <c r="N14" s="13"/>
      <c r="O14" s="13"/>
      <c r="P14" s="13">
        <v>95.1</v>
      </c>
      <c r="Q14" s="13"/>
      <c r="R14" s="13"/>
      <c r="S14" s="13"/>
      <c r="T14" s="53"/>
      <c r="U14" s="15">
        <f t="shared" si="3"/>
        <v>0</v>
      </c>
      <c r="V14" s="14"/>
      <c r="W14" s="25"/>
      <c r="X14" s="25"/>
      <c r="Y14" s="60"/>
      <c r="Z14" s="60"/>
      <c r="AA14" s="53">
        <v>711.6</v>
      </c>
      <c r="AB14" s="53">
        <v>40.8</v>
      </c>
      <c r="AC14" s="13">
        <v>20.4</v>
      </c>
      <c r="AD14" s="13"/>
      <c r="AE14" s="53"/>
      <c r="AF14" s="53"/>
      <c r="AG14" s="53"/>
    </row>
    <row r="15" spans="1:33" ht="15" hidden="1">
      <c r="A15" s="57" t="s">
        <v>61</v>
      </c>
      <c r="B15" s="23" t="s">
        <v>62</v>
      </c>
      <c r="C15" s="58">
        <f t="shared" si="0"/>
        <v>4018.6</v>
      </c>
      <c r="D15" s="53">
        <v>1454.8</v>
      </c>
      <c r="E15" s="53"/>
      <c r="F15" s="59">
        <v>50.3</v>
      </c>
      <c r="G15" s="53"/>
      <c r="H15" s="53">
        <f t="shared" si="1"/>
        <v>665.5</v>
      </c>
      <c r="I15" s="13"/>
      <c r="J15" s="13"/>
      <c r="K15" s="13">
        <v>665.5</v>
      </c>
      <c r="L15" s="13"/>
      <c r="M15" s="15">
        <f t="shared" si="2"/>
        <v>168.2</v>
      </c>
      <c r="N15" s="13"/>
      <c r="O15" s="13"/>
      <c r="P15" s="13">
        <v>168.2</v>
      </c>
      <c r="Q15" s="13"/>
      <c r="R15" s="13"/>
      <c r="S15" s="13"/>
      <c r="T15" s="53"/>
      <c r="U15" s="15">
        <f t="shared" si="3"/>
        <v>0</v>
      </c>
      <c r="V15" s="14"/>
      <c r="W15" s="25"/>
      <c r="X15" s="25"/>
      <c r="Y15" s="60"/>
      <c r="Z15" s="60"/>
      <c r="AA15" s="53">
        <v>1639</v>
      </c>
      <c r="AB15" s="53">
        <v>40.8</v>
      </c>
      <c r="AC15" s="13">
        <v>40.8</v>
      </c>
      <c r="AD15" s="13"/>
      <c r="AE15" s="53"/>
      <c r="AF15" s="53"/>
      <c r="AG15" s="53"/>
    </row>
    <row r="16" spans="1:33" ht="15" hidden="1">
      <c r="A16" s="57" t="s">
        <v>63</v>
      </c>
      <c r="B16" s="23" t="s">
        <v>64</v>
      </c>
      <c r="C16" s="58">
        <f t="shared" si="0"/>
        <v>3525.5</v>
      </c>
      <c r="D16" s="53">
        <v>1431.1</v>
      </c>
      <c r="E16" s="53"/>
      <c r="F16" s="59">
        <v>50.3</v>
      </c>
      <c r="G16" s="53"/>
      <c r="H16" s="53">
        <f t="shared" si="1"/>
        <v>360.7</v>
      </c>
      <c r="I16" s="13"/>
      <c r="J16" s="13"/>
      <c r="K16" s="13">
        <v>360.7</v>
      </c>
      <c r="L16" s="13"/>
      <c r="M16" s="15">
        <f t="shared" si="2"/>
        <v>162.4</v>
      </c>
      <c r="N16" s="13"/>
      <c r="O16" s="13"/>
      <c r="P16" s="13">
        <v>162.4</v>
      </c>
      <c r="Q16" s="13"/>
      <c r="R16" s="13"/>
      <c r="S16" s="13"/>
      <c r="T16" s="53"/>
      <c r="U16" s="15">
        <f t="shared" si="3"/>
        <v>0</v>
      </c>
      <c r="V16" s="14"/>
      <c r="W16" s="25"/>
      <c r="X16" s="25"/>
      <c r="Y16" s="60"/>
      <c r="Z16" s="60"/>
      <c r="AA16" s="53">
        <v>1480.2</v>
      </c>
      <c r="AB16" s="53">
        <v>40.8</v>
      </c>
      <c r="AC16" s="13">
        <v>40.8</v>
      </c>
      <c r="AD16" s="13"/>
      <c r="AE16" s="53"/>
      <c r="AF16" s="53"/>
      <c r="AG16" s="53"/>
    </row>
    <row r="17" spans="1:33" ht="15" hidden="1">
      <c r="A17" s="57" t="s">
        <v>65</v>
      </c>
      <c r="B17" s="23" t="s">
        <v>66</v>
      </c>
      <c r="C17" s="58">
        <f t="shared" si="0"/>
        <v>2300</v>
      </c>
      <c r="D17" s="53">
        <v>1069.3</v>
      </c>
      <c r="E17" s="53"/>
      <c r="F17" s="59">
        <v>50.3</v>
      </c>
      <c r="G17" s="53"/>
      <c r="H17" s="53">
        <f t="shared" si="1"/>
        <v>214.1</v>
      </c>
      <c r="I17" s="13"/>
      <c r="J17" s="13"/>
      <c r="K17" s="13">
        <v>214.1</v>
      </c>
      <c r="L17" s="13"/>
      <c r="M17" s="15">
        <f t="shared" si="2"/>
        <v>61.1</v>
      </c>
      <c r="N17" s="13"/>
      <c r="O17" s="13"/>
      <c r="P17" s="13">
        <v>61.1</v>
      </c>
      <c r="Q17" s="13"/>
      <c r="R17" s="13"/>
      <c r="S17" s="13"/>
      <c r="T17" s="53"/>
      <c r="U17" s="15">
        <f t="shared" si="3"/>
        <v>0</v>
      </c>
      <c r="V17" s="14"/>
      <c r="W17" s="25"/>
      <c r="X17" s="25"/>
      <c r="Y17" s="60"/>
      <c r="Z17" s="60"/>
      <c r="AA17" s="53">
        <v>864.4</v>
      </c>
      <c r="AB17" s="53">
        <v>40.8</v>
      </c>
      <c r="AC17" s="13">
        <v>20.4</v>
      </c>
      <c r="AD17" s="13"/>
      <c r="AE17" s="53"/>
      <c r="AF17" s="53"/>
      <c r="AG17" s="53"/>
    </row>
    <row r="18" spans="1:33" ht="15" hidden="1">
      <c r="A18" s="57" t="s">
        <v>67</v>
      </c>
      <c r="B18" s="23" t="s">
        <v>68</v>
      </c>
      <c r="C18" s="58">
        <f t="shared" si="0"/>
        <v>1629.3999999999999</v>
      </c>
      <c r="D18" s="53">
        <v>841.5</v>
      </c>
      <c r="E18" s="53"/>
      <c r="F18" s="59">
        <v>50.3</v>
      </c>
      <c r="G18" s="53"/>
      <c r="H18" s="53">
        <f t="shared" si="1"/>
        <v>379.3</v>
      </c>
      <c r="I18" s="13"/>
      <c r="J18" s="13"/>
      <c r="K18" s="13">
        <v>379.3</v>
      </c>
      <c r="L18" s="13"/>
      <c r="M18" s="15">
        <f t="shared" si="2"/>
        <v>25.6</v>
      </c>
      <c r="N18" s="13"/>
      <c r="O18" s="13"/>
      <c r="P18" s="13">
        <v>25.6</v>
      </c>
      <c r="Q18" s="13"/>
      <c r="R18" s="13"/>
      <c r="S18" s="13"/>
      <c r="T18" s="53"/>
      <c r="U18" s="15">
        <f t="shared" si="3"/>
        <v>0</v>
      </c>
      <c r="V18" s="14"/>
      <c r="W18" s="25"/>
      <c r="X18" s="25"/>
      <c r="Y18" s="60"/>
      <c r="Z18" s="60"/>
      <c r="AA18" s="53">
        <v>291.9</v>
      </c>
      <c r="AB18" s="53">
        <v>40.8</v>
      </c>
      <c r="AC18" s="13">
        <v>20.4</v>
      </c>
      <c r="AD18" s="13"/>
      <c r="AE18" s="53"/>
      <c r="AF18" s="53"/>
      <c r="AG18" s="53"/>
    </row>
    <row r="19" spans="1:33" ht="15" hidden="1">
      <c r="A19" s="57" t="s">
        <v>69</v>
      </c>
      <c r="B19" s="23" t="s">
        <v>70</v>
      </c>
      <c r="C19" s="58">
        <f t="shared" si="0"/>
        <v>2697.8</v>
      </c>
      <c r="D19" s="53">
        <v>1097.3</v>
      </c>
      <c r="E19" s="53"/>
      <c r="F19" s="59">
        <v>50.3</v>
      </c>
      <c r="G19" s="53"/>
      <c r="H19" s="53">
        <f t="shared" si="1"/>
        <v>260.6</v>
      </c>
      <c r="I19" s="13"/>
      <c r="J19" s="13"/>
      <c r="K19" s="13">
        <v>260.6</v>
      </c>
      <c r="L19" s="13"/>
      <c r="M19" s="15">
        <f t="shared" si="2"/>
        <v>185.9</v>
      </c>
      <c r="N19" s="13"/>
      <c r="O19" s="13"/>
      <c r="P19" s="13">
        <v>185.9</v>
      </c>
      <c r="Q19" s="13"/>
      <c r="R19" s="13"/>
      <c r="S19" s="13"/>
      <c r="T19" s="53"/>
      <c r="U19" s="15">
        <f t="shared" si="3"/>
        <v>0</v>
      </c>
      <c r="V19" s="14"/>
      <c r="W19" s="25"/>
      <c r="X19" s="25"/>
      <c r="Y19" s="60"/>
      <c r="Z19" s="60"/>
      <c r="AA19" s="53">
        <v>1062.9</v>
      </c>
      <c r="AB19" s="53">
        <v>40.8</v>
      </c>
      <c r="AC19" s="13">
        <v>0</v>
      </c>
      <c r="AD19" s="13"/>
      <c r="AE19" s="53"/>
      <c r="AF19" s="53"/>
      <c r="AG19" s="53"/>
    </row>
    <row r="20" spans="1:33" ht="15" hidden="1">
      <c r="A20" s="57" t="s">
        <v>71</v>
      </c>
      <c r="B20" s="23" t="s">
        <v>72</v>
      </c>
      <c r="C20" s="58">
        <f t="shared" si="0"/>
        <v>1696.6000000000001</v>
      </c>
      <c r="D20" s="53">
        <v>914.1</v>
      </c>
      <c r="E20" s="53"/>
      <c r="F20" s="59">
        <v>50.3</v>
      </c>
      <c r="G20" s="53"/>
      <c r="H20" s="53">
        <f t="shared" si="1"/>
        <v>244.3</v>
      </c>
      <c r="I20" s="13"/>
      <c r="J20" s="13"/>
      <c r="K20" s="13">
        <v>244.3</v>
      </c>
      <c r="L20" s="13"/>
      <c r="M20" s="15">
        <f t="shared" si="2"/>
        <v>42.5</v>
      </c>
      <c r="N20" s="13"/>
      <c r="O20" s="13"/>
      <c r="P20" s="13">
        <v>42.5</v>
      </c>
      <c r="Q20" s="13"/>
      <c r="R20" s="13"/>
      <c r="S20" s="13"/>
      <c r="T20" s="53"/>
      <c r="U20" s="15">
        <f t="shared" si="3"/>
        <v>0</v>
      </c>
      <c r="V20" s="14"/>
      <c r="W20" s="25"/>
      <c r="X20" s="25"/>
      <c r="Y20" s="60"/>
      <c r="Z20" s="60"/>
      <c r="AA20" s="53">
        <v>404.6</v>
      </c>
      <c r="AB20" s="53">
        <v>40.8</v>
      </c>
      <c r="AC20" s="13">
        <v>20.4</v>
      </c>
      <c r="AD20" s="13"/>
      <c r="AE20" s="53"/>
      <c r="AF20" s="53"/>
      <c r="AG20" s="53"/>
    </row>
    <row r="21" spans="1:33" ht="15" hidden="1">
      <c r="A21" s="57" t="s">
        <v>73</v>
      </c>
      <c r="B21" s="23" t="s">
        <v>74</v>
      </c>
      <c r="C21" s="58">
        <f t="shared" si="0"/>
        <v>3156.2</v>
      </c>
      <c r="D21" s="53">
        <v>1213.3</v>
      </c>
      <c r="E21" s="53"/>
      <c r="F21" s="59">
        <v>50.3</v>
      </c>
      <c r="G21" s="53"/>
      <c r="H21" s="53">
        <f t="shared" si="1"/>
        <v>402.6</v>
      </c>
      <c r="I21" s="13"/>
      <c r="J21" s="13"/>
      <c r="K21" s="13">
        <v>402.6</v>
      </c>
      <c r="L21" s="13"/>
      <c r="M21" s="15">
        <f t="shared" si="2"/>
        <v>112.2</v>
      </c>
      <c r="N21" s="13"/>
      <c r="O21" s="13"/>
      <c r="P21" s="13">
        <v>112.2</v>
      </c>
      <c r="Q21" s="13"/>
      <c r="R21" s="13"/>
      <c r="S21" s="13"/>
      <c r="T21" s="53"/>
      <c r="U21" s="15">
        <f t="shared" si="3"/>
        <v>0</v>
      </c>
      <c r="V21" s="14"/>
      <c r="W21" s="25"/>
      <c r="X21" s="25"/>
      <c r="Y21" s="60"/>
      <c r="Z21" s="60"/>
      <c r="AA21" s="53">
        <v>1337</v>
      </c>
      <c r="AB21" s="53">
        <v>40.8</v>
      </c>
      <c r="AC21" s="13">
        <v>40.8</v>
      </c>
      <c r="AD21" s="13"/>
      <c r="AE21" s="53"/>
      <c r="AF21" s="53"/>
      <c r="AG21" s="53"/>
    </row>
    <row r="22" spans="1:33" ht="15" hidden="1">
      <c r="A22" s="57" t="s">
        <v>75</v>
      </c>
      <c r="B22" s="23" t="s">
        <v>76</v>
      </c>
      <c r="C22" s="58">
        <f t="shared" si="0"/>
        <v>2415.9</v>
      </c>
      <c r="D22" s="53">
        <v>956</v>
      </c>
      <c r="E22" s="53"/>
      <c r="F22" s="59">
        <v>50.3</v>
      </c>
      <c r="G22" s="53"/>
      <c r="H22" s="53">
        <f t="shared" si="1"/>
        <v>407.2</v>
      </c>
      <c r="I22" s="13"/>
      <c r="J22" s="13"/>
      <c r="K22" s="13">
        <v>407.2</v>
      </c>
      <c r="L22" s="13"/>
      <c r="M22" s="15">
        <f t="shared" si="2"/>
        <v>96.2</v>
      </c>
      <c r="N22" s="13"/>
      <c r="O22" s="13"/>
      <c r="P22" s="13">
        <v>96.2</v>
      </c>
      <c r="Q22" s="13"/>
      <c r="R22" s="13"/>
      <c r="S22" s="13"/>
      <c r="T22" s="53"/>
      <c r="U22" s="15">
        <f t="shared" si="3"/>
        <v>0</v>
      </c>
      <c r="V22" s="14"/>
      <c r="W22" s="25"/>
      <c r="X22" s="25"/>
      <c r="Y22" s="60"/>
      <c r="Z22" s="60"/>
      <c r="AA22" s="53">
        <v>865.4</v>
      </c>
      <c r="AB22" s="53">
        <v>40.8</v>
      </c>
      <c r="AC22" s="13">
        <v>20.4</v>
      </c>
      <c r="AD22" s="13"/>
      <c r="AE22" s="53"/>
      <c r="AF22" s="53"/>
      <c r="AG22" s="53"/>
    </row>
    <row r="23" spans="1:33" ht="15" hidden="1">
      <c r="A23" s="57" t="s">
        <v>77</v>
      </c>
      <c r="B23" s="23" t="s">
        <v>78</v>
      </c>
      <c r="C23" s="58">
        <f t="shared" si="0"/>
        <v>5584.099999999999</v>
      </c>
      <c r="D23" s="53">
        <v>1776.6</v>
      </c>
      <c r="E23" s="53"/>
      <c r="F23" s="59">
        <v>50.3</v>
      </c>
      <c r="G23" s="53"/>
      <c r="H23" s="53">
        <f t="shared" si="1"/>
        <v>842.4</v>
      </c>
      <c r="I23" s="13"/>
      <c r="J23" s="13"/>
      <c r="K23" s="13">
        <v>842.4</v>
      </c>
      <c r="L23" s="13"/>
      <c r="M23" s="15">
        <f t="shared" si="2"/>
        <v>217.6</v>
      </c>
      <c r="N23" s="13"/>
      <c r="O23" s="13"/>
      <c r="P23" s="13">
        <v>217.6</v>
      </c>
      <c r="Q23" s="13"/>
      <c r="R23" s="13"/>
      <c r="S23" s="13"/>
      <c r="T23" s="53"/>
      <c r="U23" s="15">
        <f t="shared" si="3"/>
        <v>0</v>
      </c>
      <c r="V23" s="14"/>
      <c r="W23" s="25"/>
      <c r="X23" s="25"/>
      <c r="Y23" s="60"/>
      <c r="Z23" s="60"/>
      <c r="AA23" s="53">
        <v>2656.4</v>
      </c>
      <c r="AB23" s="53">
        <v>40.8</v>
      </c>
      <c r="AC23" s="13">
        <v>20.4</v>
      </c>
      <c r="AD23" s="13"/>
      <c r="AE23" s="53"/>
      <c r="AF23" s="53"/>
      <c r="AG23" s="53"/>
    </row>
    <row r="24" spans="1:33" ht="15" hidden="1">
      <c r="A24" s="57" t="s">
        <v>79</v>
      </c>
      <c r="B24" s="23" t="s">
        <v>80</v>
      </c>
      <c r="C24" s="58">
        <f t="shared" si="0"/>
        <v>3332.7999999999997</v>
      </c>
      <c r="D24" s="53">
        <v>1314.6</v>
      </c>
      <c r="E24" s="53"/>
      <c r="F24" s="59">
        <v>50.3</v>
      </c>
      <c r="G24" s="53"/>
      <c r="H24" s="53">
        <f t="shared" si="1"/>
        <v>360.7</v>
      </c>
      <c r="I24" s="13"/>
      <c r="J24" s="13"/>
      <c r="K24" s="13">
        <v>360.7</v>
      </c>
      <c r="L24" s="13"/>
      <c r="M24" s="15">
        <f t="shared" si="2"/>
        <v>116.3</v>
      </c>
      <c r="N24" s="13"/>
      <c r="O24" s="13"/>
      <c r="P24" s="13">
        <v>116.3</v>
      </c>
      <c r="Q24" s="13"/>
      <c r="R24" s="13"/>
      <c r="S24" s="13"/>
      <c r="T24" s="53"/>
      <c r="U24" s="15">
        <f t="shared" si="3"/>
        <v>0</v>
      </c>
      <c r="V24" s="14"/>
      <c r="W24" s="25"/>
      <c r="X24" s="25"/>
      <c r="Y24" s="60"/>
      <c r="Z24" s="60"/>
      <c r="AA24" s="53">
        <v>1429.7</v>
      </c>
      <c r="AB24" s="53">
        <v>61.2</v>
      </c>
      <c r="AC24" s="13">
        <v>61.2</v>
      </c>
      <c r="AD24" s="13"/>
      <c r="AE24" s="53"/>
      <c r="AF24" s="53"/>
      <c r="AG24" s="53"/>
    </row>
    <row r="25" spans="1:33" ht="15" hidden="1">
      <c r="A25" s="57" t="s">
        <v>81</v>
      </c>
      <c r="B25" s="23" t="s">
        <v>82</v>
      </c>
      <c r="C25" s="58">
        <f t="shared" si="0"/>
        <v>3802.3</v>
      </c>
      <c r="D25" s="53">
        <v>1409.9</v>
      </c>
      <c r="E25" s="53"/>
      <c r="F25" s="59">
        <v>50.3</v>
      </c>
      <c r="G25" s="53"/>
      <c r="H25" s="53">
        <f t="shared" si="1"/>
        <v>681.8</v>
      </c>
      <c r="I25" s="13"/>
      <c r="J25" s="13"/>
      <c r="K25" s="13">
        <v>681.8</v>
      </c>
      <c r="L25" s="13"/>
      <c r="M25" s="15">
        <f t="shared" si="2"/>
        <v>229.4</v>
      </c>
      <c r="N25" s="13"/>
      <c r="O25" s="13"/>
      <c r="P25" s="13">
        <v>229.4</v>
      </c>
      <c r="Q25" s="13"/>
      <c r="R25" s="13"/>
      <c r="S25" s="13"/>
      <c r="T25" s="53"/>
      <c r="U25" s="15">
        <f t="shared" si="3"/>
        <v>0</v>
      </c>
      <c r="V25" s="14"/>
      <c r="W25" s="25"/>
      <c r="X25" s="25"/>
      <c r="Y25" s="60"/>
      <c r="Z25" s="60"/>
      <c r="AA25" s="53">
        <v>1390.1</v>
      </c>
      <c r="AB25" s="53">
        <v>40.8</v>
      </c>
      <c r="AC25" s="13">
        <v>0</v>
      </c>
      <c r="AD25" s="13"/>
      <c r="AE25" s="53"/>
      <c r="AF25" s="53"/>
      <c r="AG25" s="53"/>
    </row>
    <row r="26" spans="1:33" ht="15" hidden="1">
      <c r="A26" s="57" t="s">
        <v>83</v>
      </c>
      <c r="B26" s="23" t="s">
        <v>84</v>
      </c>
      <c r="C26" s="58">
        <f t="shared" si="0"/>
        <v>2960.3</v>
      </c>
      <c r="D26" s="53">
        <v>1253</v>
      </c>
      <c r="E26" s="53"/>
      <c r="F26" s="59">
        <v>50.3</v>
      </c>
      <c r="G26" s="53"/>
      <c r="H26" s="53">
        <f t="shared" si="1"/>
        <v>381.6</v>
      </c>
      <c r="I26" s="13"/>
      <c r="J26" s="13"/>
      <c r="K26" s="13">
        <v>381.6</v>
      </c>
      <c r="L26" s="13"/>
      <c r="M26" s="15">
        <f t="shared" si="2"/>
        <v>51.8</v>
      </c>
      <c r="N26" s="13"/>
      <c r="O26" s="13"/>
      <c r="P26" s="13">
        <v>51.8</v>
      </c>
      <c r="Q26" s="13"/>
      <c r="R26" s="13"/>
      <c r="S26" s="13"/>
      <c r="T26" s="53"/>
      <c r="U26" s="15">
        <f t="shared" si="3"/>
        <v>0</v>
      </c>
      <c r="V26" s="14"/>
      <c r="W26" s="25"/>
      <c r="X26" s="25"/>
      <c r="Y26" s="60"/>
      <c r="Z26" s="60"/>
      <c r="AA26" s="53">
        <v>1182.8</v>
      </c>
      <c r="AB26" s="53">
        <v>40.8</v>
      </c>
      <c r="AC26" s="13">
        <v>20.4</v>
      </c>
      <c r="AD26" s="13"/>
      <c r="AE26" s="53"/>
      <c r="AF26" s="53"/>
      <c r="AG26" s="53"/>
    </row>
    <row r="27" spans="1:33" ht="15" hidden="1">
      <c r="A27" s="57" t="s">
        <v>85</v>
      </c>
      <c r="B27" s="23" t="s">
        <v>86</v>
      </c>
      <c r="C27" s="58">
        <f t="shared" si="0"/>
        <v>3235.2</v>
      </c>
      <c r="D27" s="53">
        <v>1676.8</v>
      </c>
      <c r="E27" s="53"/>
      <c r="F27" s="59">
        <v>50.3</v>
      </c>
      <c r="G27" s="53"/>
      <c r="H27" s="53">
        <f t="shared" si="1"/>
        <v>216.4</v>
      </c>
      <c r="I27" s="13"/>
      <c r="J27" s="13"/>
      <c r="K27" s="13">
        <v>216.4</v>
      </c>
      <c r="L27" s="13"/>
      <c r="M27" s="15">
        <f t="shared" si="2"/>
        <v>162.6</v>
      </c>
      <c r="N27" s="13"/>
      <c r="O27" s="13"/>
      <c r="P27" s="13">
        <v>162.6</v>
      </c>
      <c r="Q27" s="13"/>
      <c r="R27" s="13"/>
      <c r="S27" s="13"/>
      <c r="T27" s="53"/>
      <c r="U27" s="15">
        <f t="shared" si="3"/>
        <v>0</v>
      </c>
      <c r="V27" s="14"/>
      <c r="W27" s="25"/>
      <c r="X27" s="25"/>
      <c r="Y27" s="60"/>
      <c r="Z27" s="60"/>
      <c r="AA27" s="53">
        <v>1088.3</v>
      </c>
      <c r="AB27" s="53">
        <v>40.8</v>
      </c>
      <c r="AC27" s="13">
        <v>40.8</v>
      </c>
      <c r="AD27" s="13"/>
      <c r="AE27" s="53"/>
      <c r="AF27" s="53"/>
      <c r="AG27" s="53"/>
    </row>
    <row r="28" spans="1:33" ht="15" hidden="1">
      <c r="A28" s="57" t="s">
        <v>87</v>
      </c>
      <c r="B28" s="23" t="s">
        <v>88</v>
      </c>
      <c r="C28" s="58">
        <f t="shared" si="0"/>
        <v>14800.4</v>
      </c>
      <c r="D28" s="53">
        <v>6326.1</v>
      </c>
      <c r="E28" s="53"/>
      <c r="F28" s="59">
        <v>0</v>
      </c>
      <c r="G28" s="53"/>
      <c r="H28" s="53">
        <f t="shared" si="1"/>
        <v>2227</v>
      </c>
      <c r="I28" s="13"/>
      <c r="J28" s="13"/>
      <c r="K28" s="13">
        <v>2227</v>
      </c>
      <c r="L28" s="13"/>
      <c r="M28" s="15">
        <f t="shared" si="2"/>
        <v>6206.5</v>
      </c>
      <c r="N28" s="13"/>
      <c r="O28" s="13"/>
      <c r="P28" s="13">
        <v>6206.5</v>
      </c>
      <c r="Q28" s="13"/>
      <c r="R28" s="13"/>
      <c r="S28" s="13"/>
      <c r="T28" s="53"/>
      <c r="U28" s="15">
        <f t="shared" si="3"/>
        <v>0</v>
      </c>
      <c r="V28" s="14"/>
      <c r="W28" s="25"/>
      <c r="X28" s="25"/>
      <c r="Y28" s="60"/>
      <c r="Z28" s="60">
        <f>ROUND(AA28,1)</f>
        <v>0</v>
      </c>
      <c r="AA28" s="53">
        <v>0</v>
      </c>
      <c r="AB28" s="53">
        <v>40.8</v>
      </c>
      <c r="AC28" s="13">
        <v>20.4</v>
      </c>
      <c r="AD28" s="13"/>
      <c r="AE28" s="53"/>
      <c r="AF28" s="53"/>
      <c r="AG28" s="53"/>
    </row>
    <row r="29" spans="1:33" ht="12.75" hidden="1">
      <c r="A29" s="61"/>
      <c r="B29" s="62" t="s">
        <v>89</v>
      </c>
      <c r="C29" s="55">
        <f aca="true" t="shared" si="4" ref="C29:AG29">SUM(C7:C28)</f>
        <v>82582.6</v>
      </c>
      <c r="D29" s="15">
        <f t="shared" si="4"/>
        <v>34284.899999999994</v>
      </c>
      <c r="E29" s="15">
        <f t="shared" si="4"/>
        <v>0</v>
      </c>
      <c r="F29" s="15">
        <f t="shared" si="4"/>
        <v>1056.2999999999997</v>
      </c>
      <c r="G29" s="15">
        <f t="shared" si="4"/>
        <v>0</v>
      </c>
      <c r="H29" s="15">
        <f t="shared" si="4"/>
        <v>11304.7</v>
      </c>
      <c r="I29" s="15">
        <f t="shared" si="4"/>
        <v>0</v>
      </c>
      <c r="J29" s="15">
        <f t="shared" si="4"/>
        <v>0</v>
      </c>
      <c r="K29" s="15">
        <f t="shared" si="4"/>
        <v>11304.7</v>
      </c>
      <c r="L29" s="15">
        <f t="shared" si="4"/>
        <v>0</v>
      </c>
      <c r="M29" s="15">
        <f t="shared" si="4"/>
        <v>8882.6</v>
      </c>
      <c r="N29" s="15">
        <f t="shared" si="4"/>
        <v>0</v>
      </c>
      <c r="O29" s="15">
        <f t="shared" si="4"/>
        <v>0</v>
      </c>
      <c r="P29" s="15">
        <f t="shared" si="4"/>
        <v>8882.6</v>
      </c>
      <c r="Q29" s="15">
        <f t="shared" si="4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/>
      <c r="W29" s="15"/>
      <c r="X29" s="15"/>
      <c r="Y29" s="15">
        <f t="shared" si="4"/>
        <v>0</v>
      </c>
      <c r="Z29" s="15">
        <f t="shared" si="4"/>
        <v>0</v>
      </c>
      <c r="AA29" s="15">
        <f t="shared" si="4"/>
        <v>26115.7</v>
      </c>
      <c r="AB29" s="15">
        <f t="shared" si="4"/>
        <v>938.3999999999997</v>
      </c>
      <c r="AC29" s="15">
        <f t="shared" si="4"/>
        <v>611.9999999999999</v>
      </c>
      <c r="AD29" s="15">
        <f t="shared" si="4"/>
        <v>0</v>
      </c>
      <c r="AE29" s="15">
        <f t="shared" si="4"/>
        <v>0</v>
      </c>
      <c r="AF29" s="15">
        <f t="shared" si="4"/>
        <v>0</v>
      </c>
      <c r="AG29" s="15">
        <f t="shared" si="4"/>
        <v>0</v>
      </c>
    </row>
    <row r="30" spans="1:33" ht="12.75" hidden="1">
      <c r="A30" s="63"/>
      <c r="B30" s="64" t="s">
        <v>90</v>
      </c>
      <c r="C30" s="51">
        <f>D30+F30+G30+H30+M30+U30+AA30+AB30</f>
        <v>0</v>
      </c>
      <c r="D30" s="13"/>
      <c r="E30" s="13"/>
      <c r="F30" s="65"/>
      <c r="G30" s="13">
        <v>0</v>
      </c>
      <c r="H30" s="13"/>
      <c r="I30" s="13"/>
      <c r="J30" s="13"/>
      <c r="K30" s="13"/>
      <c r="L30" s="13"/>
      <c r="M30" s="15"/>
      <c r="N30" s="13">
        <v>0</v>
      </c>
      <c r="O30" s="13"/>
      <c r="P30" s="13"/>
      <c r="Q30" s="13"/>
      <c r="R30" s="13"/>
      <c r="S30" s="13"/>
      <c r="T30" s="13"/>
      <c r="U30" s="15">
        <f>V30+SUM(W30:Y30)</f>
        <v>0</v>
      </c>
      <c r="V30" s="14"/>
      <c r="W30" s="14"/>
      <c r="X30" s="14"/>
      <c r="Y30" s="14"/>
      <c r="Z30" s="14"/>
      <c r="AA30" s="13"/>
      <c r="AB30" s="13"/>
      <c r="AC30" s="13"/>
      <c r="AD30" s="13"/>
      <c r="AE30" s="21" t="s">
        <v>40</v>
      </c>
      <c r="AF30" s="13"/>
      <c r="AG30" s="13"/>
    </row>
    <row r="31" spans="1:33" ht="12.75" hidden="1">
      <c r="A31" s="61"/>
      <c r="B31" s="62" t="s">
        <v>91</v>
      </c>
      <c r="C31" s="55">
        <f aca="true" t="shared" si="5" ref="C31:AF31">SUM(C29:C30)</f>
        <v>82582.6</v>
      </c>
      <c r="D31" s="27">
        <f t="shared" si="5"/>
        <v>34284.899999999994</v>
      </c>
      <c r="E31" s="27">
        <f t="shared" si="5"/>
        <v>0</v>
      </c>
      <c r="F31" s="27">
        <f t="shared" si="5"/>
        <v>1056.2999999999997</v>
      </c>
      <c r="G31" s="15">
        <f t="shared" si="5"/>
        <v>0</v>
      </c>
      <c r="H31" s="27">
        <f t="shared" si="5"/>
        <v>11304.7</v>
      </c>
      <c r="I31" s="15">
        <f t="shared" si="5"/>
        <v>0</v>
      </c>
      <c r="J31" s="15">
        <f t="shared" si="5"/>
        <v>0</v>
      </c>
      <c r="K31" s="15">
        <f t="shared" si="5"/>
        <v>11304.7</v>
      </c>
      <c r="L31" s="15">
        <f t="shared" si="5"/>
        <v>0</v>
      </c>
      <c r="M31" s="15">
        <f t="shared" si="5"/>
        <v>8882.6</v>
      </c>
      <c r="N31" s="15">
        <f t="shared" si="5"/>
        <v>0</v>
      </c>
      <c r="O31" s="15">
        <f t="shared" si="5"/>
        <v>0</v>
      </c>
      <c r="P31" s="15">
        <f t="shared" si="5"/>
        <v>8882.6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/>
      <c r="W31" s="15"/>
      <c r="X31" s="15"/>
      <c r="Y31" s="15">
        <f t="shared" si="5"/>
        <v>0</v>
      </c>
      <c r="Z31" s="15">
        <f t="shared" si="5"/>
        <v>0</v>
      </c>
      <c r="AA31" s="15">
        <f t="shared" si="5"/>
        <v>26115.7</v>
      </c>
      <c r="AB31" s="15">
        <f t="shared" si="5"/>
        <v>938.3999999999997</v>
      </c>
      <c r="AC31" s="15">
        <f t="shared" si="5"/>
        <v>611.9999999999999</v>
      </c>
      <c r="AD31" s="15">
        <f t="shared" si="5"/>
        <v>0</v>
      </c>
      <c r="AE31" s="15">
        <f t="shared" si="5"/>
        <v>0</v>
      </c>
      <c r="AF31" s="15">
        <f t="shared" si="5"/>
        <v>0</v>
      </c>
      <c r="AG31" s="15"/>
    </row>
  </sheetData>
  <mergeCells count="37">
    <mergeCell ref="P2:P4"/>
    <mergeCell ref="Q2:Q4"/>
    <mergeCell ref="R2:R4"/>
    <mergeCell ref="S2:S4"/>
    <mergeCell ref="AC1:AD1"/>
    <mergeCell ref="AE1:AE4"/>
    <mergeCell ref="AF1:AF4"/>
    <mergeCell ref="AG1:AG4"/>
    <mergeCell ref="AC2:AC4"/>
    <mergeCell ref="AD2:AD4"/>
    <mergeCell ref="U1:U4"/>
    <mergeCell ref="V1:Y1"/>
    <mergeCell ref="AA1:AA4"/>
    <mergeCell ref="AB1:AB4"/>
    <mergeCell ref="V2:V4"/>
    <mergeCell ref="W2:W4"/>
    <mergeCell ref="X2:X4"/>
    <mergeCell ref="Y2:Y4"/>
    <mergeCell ref="Z2:Z4"/>
    <mergeCell ref="I1:L1"/>
    <mergeCell ref="M1:M4"/>
    <mergeCell ref="N1:R1"/>
    <mergeCell ref="T1:T4"/>
    <mergeCell ref="I2:I4"/>
    <mergeCell ref="J2:J4"/>
    <mergeCell ref="K2:K4"/>
    <mergeCell ref="L2:L4"/>
    <mergeCell ref="N2:N4"/>
    <mergeCell ref="O2:O4"/>
    <mergeCell ref="E1:E4"/>
    <mergeCell ref="F1:F4"/>
    <mergeCell ref="G1:G4"/>
    <mergeCell ref="H1:H4"/>
    <mergeCell ref="A1:A4"/>
    <mergeCell ref="B1:B4"/>
    <mergeCell ref="C1:C4"/>
    <mergeCell ref="D1:D4"/>
  </mergeCells>
  <conditionalFormatting sqref="A30:B31">
    <cfRule type="expression" priority="1" dxfId="0" stopIfTrue="1">
      <formula>RIGHT($A28,2)="00"</formula>
    </cfRule>
  </conditionalFormatting>
  <conditionalFormatting sqref="A6:A28 F7:F28">
    <cfRule type="expression" priority="2" dxfId="0" stopIfTrue="1">
      <formula>RIGHT($A6,2)="00"</formula>
    </cfRule>
  </conditionalFormatting>
  <conditionalFormatting sqref="F30 B6">
    <cfRule type="expression" priority="3" dxfId="0" stopIfTrue="1">
      <formula>RIGHT(#REF!,2)="00"</formula>
    </cfRule>
  </conditionalFormatting>
  <conditionalFormatting sqref="A29:B29">
    <cfRule type="expression" priority="4" dxfId="0" stopIfTrue="1">
      <formula>RIGHT(#REF!,2)="00"</formula>
    </cfRule>
  </conditionalFormatting>
  <printOptions/>
  <pageMargins left="0.75" right="0.75" top="1" bottom="1" header="0.5" footer="0.5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Изосимовка</cp:lastModifiedBy>
  <cp:lastPrinted>2014-01-13T07:00:19Z</cp:lastPrinted>
  <dcterms:created xsi:type="dcterms:W3CDTF">2013-12-25T08:32:36Z</dcterms:created>
  <dcterms:modified xsi:type="dcterms:W3CDTF">2014-01-28T05:36:07Z</dcterms:modified>
  <cp:category/>
  <cp:version/>
  <cp:contentType/>
  <cp:contentStatus/>
</cp:coreProperties>
</file>