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311" windowWidth="12120" windowHeight="8835" tabRatio="750" activeTab="0"/>
  </bookViews>
  <sheets>
    <sheet name="прил1" sheetId="1" r:id="rId1"/>
    <sheet name="прил3" sheetId="2" r:id="rId2"/>
    <sheet name="прил4" sheetId="3" r:id="rId3"/>
    <sheet name="прил5" sheetId="4" r:id="rId4"/>
    <sheet name="прил6" sheetId="5" r:id="rId5"/>
  </sheets>
  <definedNames>
    <definedName name="_xlnm.Print_Titles" localSheetId="0">'прил1'!$10:$10</definedName>
    <definedName name="_xlnm.Print_Titles" localSheetId="2">'прил4'!$10:$10</definedName>
    <definedName name="_xlnm.Print_Titles" localSheetId="3">'прил5'!$11:$11</definedName>
    <definedName name="_xlnm.Print_Area" localSheetId="1">'прил3'!$A$1:$B$20</definedName>
    <definedName name="_xlnm.Print_Area" localSheetId="2">'прил4'!$A$1:$H$103</definedName>
    <definedName name="_xlnm.Print_Area" localSheetId="3">'прил5'!$A$1:$I$103</definedName>
    <definedName name="_xlnm.Print_Area" localSheetId="4">'прил6'!$A$1:$C$35</definedName>
  </definedNames>
  <calcPr fullCalcOnLoad="1"/>
</workbook>
</file>

<file path=xl/sharedStrings.xml><?xml version="1.0" encoding="utf-8"?>
<sst xmlns="http://schemas.openxmlformats.org/spreadsheetml/2006/main" count="1362" uniqueCount="285">
  <si>
    <t>Субвенции бюджетам поселений 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</si>
  <si>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 на здравоохранение</t>
  </si>
  <si>
    <t>Субвенции бюджетам поселений  на проведение мероприятий по физкультуре и спорту</t>
  </si>
  <si>
    <t>000 2 02 03014 10 0000 151</t>
  </si>
  <si>
    <t xml:space="preserve">Субвенции бюджетам поселений  на поощрение лучших учителей </t>
  </si>
  <si>
    <t>000 2 02 02042 10 0000 151</t>
  </si>
  <si>
    <t>Субсидии бюджетам поселений  бюджетам поселений на государственную поддержку внедрения комплексных мер модернизации образования</t>
  </si>
  <si>
    <t>000 2 02 02022 10 0000 151</t>
  </si>
  <si>
    <t>Субсидии бюджетам поселений  о присуждение премий Главы администрации</t>
  </si>
  <si>
    <t>ДЕФИЦИТ</t>
  </si>
  <si>
    <t>03</t>
  </si>
  <si>
    <t>02</t>
  </si>
  <si>
    <t>10</t>
  </si>
  <si>
    <t>05</t>
  </si>
  <si>
    <t>Приложение 5</t>
  </si>
  <si>
    <t>Библиотеки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</si>
  <si>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</si>
  <si>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Государственная программа повышения эффективности управления государственными финансами на 2014-2018 годы</t>
  </si>
  <si>
    <t>17</t>
  </si>
  <si>
    <t>Подпрограмма "Повышение эффективности межбюджетных отношений" Государственной программы повышения эффективности управления государственными финансами на 2014-2018 годы</t>
  </si>
  <si>
    <t>3</t>
  </si>
  <si>
    <t>Обслуживание государственного внутреннего и муниципального долга</t>
  </si>
  <si>
    <t xml:space="preserve">Процентные платежи по муниципальному  долгу </t>
  </si>
  <si>
    <t>8024</t>
  </si>
  <si>
    <t xml:space="preserve">Обслуживание муниципального долга </t>
  </si>
  <si>
    <t>8100</t>
  </si>
  <si>
    <t>Расходы на обеспечение деятельности (оказание услуг) государственных (муниципальных) учреждений Республики Мордовия</t>
  </si>
  <si>
    <t>611</t>
  </si>
  <si>
    <t>Сумма (тыс.руб.)</t>
  </si>
  <si>
    <t>ЗАДОЛЖЕННОСТЬ И ПЕРЕРАСЧЕТЫ ПО ОТМЕНЕННЫМ НАЛОГАМ, СБОРАМ И ИНЫМ ОБЯЗАТЕЛЬНЫМ ПЛАТЕЖАМ</t>
  </si>
  <si>
    <t>000 90  00  00  00  00  0000  000</t>
  </si>
  <si>
    <t>Уменьшение остатков средств бюджетов</t>
  </si>
  <si>
    <t>Уменьшение прочих остатков средств бюджетов</t>
  </si>
  <si>
    <t>Приложение 4</t>
  </si>
  <si>
    <t>Безвозмездные поступления от других бюджетов бюджетной системы Российской Федерации</t>
  </si>
  <si>
    <t>ВСЕГО ДОХОДОВ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</si>
  <si>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</si>
  <si>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</si>
  <si>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</si>
  <si>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</si>
  <si>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</si>
  <si>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</si>
  <si>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</si>
  <si>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</si>
  <si>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000 01  05  02  01  00  0000  510</t>
  </si>
  <si>
    <t>000 01  05  00  00  00  0000  600</t>
  </si>
  <si>
    <t>000 01  05  02  00  00  0000  600</t>
  </si>
  <si>
    <t>000 01  05  02  01  00  0000  610</t>
  </si>
  <si>
    <t>ДОХОДЫ ОТ ИСПОЛЬЗОВАНИЯ ИМУЩЕСТВА, НАХОДЯЩЕГОСЯ В ГОСУДАРСТВЕННОЙ И МУНИЦИПАЛЬНОЙ СОБСТВЕННОСТИ</t>
  </si>
  <si>
    <t>к решению  Совета депутатов</t>
  </si>
  <si>
    <t>ОБЩЕГОСУДАРСТВЕННЫЕ ВОПРОСЫ</t>
  </si>
  <si>
    <t>Органы юстиции</t>
  </si>
  <si>
    <t>Государственная регистрация актов гражданского состояния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</si>
  <si>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</si>
  <si>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</si>
  <si>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</si>
  <si>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</si>
  <si>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</si>
  <si>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</si>
  <si>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</si>
  <si>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5118</t>
  </si>
  <si>
    <t>Дорожное хозяйство (дорожные фонды)</t>
  </si>
  <si>
    <t>8031</t>
  </si>
  <si>
    <t>Капитальный ремонт, ремонт и содержание автомобильных дорог общего пользования регионального и (или) межмуниципального значения и искусственных сооружений на них</t>
  </si>
  <si>
    <t>Закупка товаров, работ,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</si>
  <si>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</si>
  <si>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</si>
  <si>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6010</t>
  </si>
  <si>
    <t>Благоустройство</t>
  </si>
  <si>
    <t>Уличное освещение</t>
  </si>
  <si>
    <t>6020</t>
  </si>
  <si>
    <t>6030</t>
  </si>
  <si>
    <t>6040</t>
  </si>
  <si>
    <t>Озеленение</t>
  </si>
  <si>
    <t>Организация и содержание мест захоронения</t>
  </si>
  <si>
    <t>Проведение прочих мероприятий по содержанию территории муниципального образования</t>
  </si>
  <si>
    <t xml:space="preserve">                 Приложение 6</t>
  </si>
  <si>
    <t xml:space="preserve">                                                      к решению сессии Совета депутатов </t>
  </si>
  <si>
    <t xml:space="preserve">                                                            Ковылкинского муниципального района</t>
  </si>
  <si>
    <t>(тыс. рублей)</t>
  </si>
  <si>
    <t xml:space="preserve">СУММА </t>
  </si>
  <si>
    <t>000 01  05  02  01  10  0000  510</t>
  </si>
  <si>
    <t>000 01  05  02  01  10  0000  610</t>
  </si>
  <si>
    <t xml:space="preserve">               Приложение 3</t>
  </si>
  <si>
    <t>Приложение 1</t>
  </si>
  <si>
    <t>Сумма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</si>
  <si>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</si>
  <si>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</si>
  <si>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</si>
  <si>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</si>
  <si>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</si>
  <si>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</si>
  <si>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</si>
  <si>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</si>
  <si>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</si>
  <si>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</si>
  <si>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</si>
  <si>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Дотации поселениям в зависимости от выполнения социально-экономических показателей</t>
  </si>
  <si>
    <t>Дотации поселениям в зависимости от реализации алкогольной продукции</t>
  </si>
  <si>
    <t>Дотации поселениям в зависимости от доли поставленного сельскохозяйственного сырья для переработки на предприятия переработки</t>
  </si>
  <si>
    <t>Дотация на выравнивание уровня бюджетной обеспеченности</t>
  </si>
  <si>
    <t xml:space="preserve">Субвенции бюджетам субъектов Российской Федерации и муниципальных образований  </t>
  </si>
  <si>
    <t>000 2 02 03999 10 0000 151</t>
  </si>
  <si>
    <t>Субвенции бюджетам поселений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</si>
  <si>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Администрация Ковылкинского муниципального района</t>
  </si>
  <si>
    <t>000 2 02 02000 00 0000 151</t>
  </si>
  <si>
    <t>Субсидиии бюджетам субъектов Российской Федерации и муниципальных образований (межбюджетные субсидии)</t>
  </si>
  <si>
    <t>БЕЗВОЗМЕЗДНЫЕ ПОСТУПЛЕНИЯ</t>
  </si>
  <si>
    <t>Пенсионное обеспечение</t>
  </si>
  <si>
    <t>Резервные фонды</t>
  </si>
  <si>
    <t>2</t>
  </si>
  <si>
    <t>122</t>
  </si>
  <si>
    <t>ОБСЛУЖИВАНИЕ ГОСУДАРСТВЕННОГО И МУНИЦИПАЛЬНОГО ДОЛГА</t>
  </si>
  <si>
    <t>Культура</t>
  </si>
  <si>
    <t>КУЛЬТУРА, КИНЕМАТОГРАФИЯ</t>
  </si>
  <si>
    <t>8129</t>
  </si>
  <si>
    <t>8131</t>
  </si>
  <si>
    <t>8011</t>
  </si>
  <si>
    <t>8012</t>
  </si>
  <si>
    <t>Расходы на обеспечение функций органов местного самоуправления</t>
  </si>
  <si>
    <t>Расходы на выплаты по оплате труда работников государственных (муниципальных) органов Республики Мордовия</t>
  </si>
  <si>
    <t>Функционирование высшего должностного лица субъекта РФ и органа местного самоуправления муниципальных образований</t>
  </si>
  <si>
    <t>62</t>
  </si>
  <si>
    <t>Обеспечение деятельности  органов местного самоуправления</t>
  </si>
  <si>
    <t>Непрограммные расходы в рамках обеспечения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</si>
  <si>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</si>
  <si>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</si>
  <si>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7715</t>
  </si>
  <si>
    <t xml:space="preserve">Непрограммные расходы главных распорядителей бюджетных средств </t>
  </si>
  <si>
    <t>8019</t>
  </si>
  <si>
    <t>8200</t>
  </si>
  <si>
    <t>8213</t>
  </si>
  <si>
    <t>0</t>
  </si>
  <si>
    <t>121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</si>
  <si>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</si>
  <si>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</si>
  <si>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</si>
  <si>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</si>
  <si>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</si>
  <si>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</si>
  <si>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</si>
  <si>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Непрограммные расходы главных распорядителей бюджетных средств Республики Мордовия</t>
  </si>
  <si>
    <t>89</t>
  </si>
  <si>
    <t>Непрограммные расходы в рамках обеспечения деятельности главных распорядителей бюджетных средств Республики Мордовия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</si>
  <si>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</si>
  <si>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7700</t>
  </si>
  <si>
    <t>5119</t>
  </si>
  <si>
    <t>НАЦИОНАЛЬНАЯ БЕЗОПАСНОСТЬ И ПРАВООХРАНИТЕЛЬНАЯ ДЕЯТЕЛЬНОСТЬ</t>
  </si>
  <si>
    <t>870</t>
  </si>
  <si>
    <t>Резервные средства</t>
  </si>
  <si>
    <t>321</t>
  </si>
  <si>
    <t>Пособия, компенсации и иные социальные выплаты гражданам, кроме публичных нормативных обязательств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</si>
  <si>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</si>
  <si>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</si>
  <si>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НАЛОГИ НА ПРИБЫЛЬ, ДОХОДЫ</t>
  </si>
  <si>
    <t xml:space="preserve">МЕЖБЮДЖЕТНЫЕ ТРАНСФЕРТЫ, ПОЛУЧАЕМЫЕ ИЗ ДРУГИХ БЮДЖЕТОВ БЮДЖЕТНОЙ СИСТЕМЫ РОССИЙСКОЙ ФЕДЕРАЦИИ НА 2013 ГОД </t>
  </si>
  <si>
    <t>000 01  05  00  00  00  0000  000</t>
  </si>
  <si>
    <t>НАЦИОНАЛЬНАЯ ЭКОНОМИКА</t>
  </si>
  <si>
    <t>раздел 2</t>
  </si>
  <si>
    <t>Дотации бюджетам субъектов Российской Федерации и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</si>
  <si>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</si>
  <si>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Уплата налога на имущество организаций и земельного налога</t>
  </si>
  <si>
    <t>09</t>
  </si>
  <si>
    <t>Резервные фонды местных администраций</t>
  </si>
  <si>
    <t>900</t>
  </si>
  <si>
    <t>Дворцы и дома культуры, другие учреждения культуры и средств массовой информации</t>
  </si>
  <si>
    <t>08</t>
  </si>
  <si>
    <t>11</t>
  </si>
  <si>
    <t>ВСЕГО</t>
  </si>
  <si>
    <t>13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</si>
  <si>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</si>
  <si>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</si>
  <si>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</si>
  <si>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</si>
  <si>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</si>
  <si>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</si>
  <si>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</si>
  <si>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</si>
  <si>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</si>
  <si>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</si>
  <si>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</si>
  <si>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к решению Совета депутатов </t>
  </si>
  <si>
    <t>Ковылкинского муниципального района</t>
  </si>
  <si>
    <t>НАИМЕНОВАНИЕ</t>
  </si>
  <si>
    <t>1</t>
  </si>
  <si>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</si>
  <si>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</si>
  <si>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</si>
  <si>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</si>
  <si>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</si>
  <si>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</si>
  <si>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</si>
  <si>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 01  00  00  00  00  0000  00А</t>
  </si>
  <si>
    <t>Источники финансирования дефицитов бюджетов - всего</t>
  </si>
  <si>
    <t>123</t>
  </si>
  <si>
    <t xml:space="preserve">ВЕДОМСТВЕННАЯ СТРУКТУРА РАСХОДОВ  БЮДЖЕТА КУРНИНСКОГО СЕЛЬСКОГО ПОСЕЛЕНИЯ КОВЫЛКИНСКОГО МУНИЦИПАЛЬНОГО РАЙОНА РЕСПУБЛИКИ МОРДОВИЯ НА 2014 год        </t>
  </si>
  <si>
    <t>РАСПРЕДЕЛЕНИЕ РАСХОДОВ  БЮДЖЕТА КУРНИНСКОГО СЕЛЬСКОГО ПОСЕЛЕНИЯКОВЫЛКИНСКОГО МУНИЦИПАЛЬНОГО РАЙОНА РЕСПУБЛИКИ МОРДОВИЯ НА 2014 ГОД ПО РАЗДЕЛАМ, ПОДРАЗДЕЛАМ, ЦЕЛЕВЫМ СТАТЬЯМ И ВИДАМ РАСХОДОВ ФУНКЦИОНАЛЬНОЙ КЛАССИФИКАЦИИ РАСХОДОВ БЮДЖЕТОВ РОССИЙСКОЙ ФЕДЕРАЦИИ</t>
  </si>
  <si>
    <t>ДОХОДЫ  БЮДЖЕТА КУРНИНСКОГО СЕЛЬСКОГО ПОСЕЛЕНИЯ НА 2014 год</t>
  </si>
  <si>
    <t>920 01  05  02  01  10  0000  510</t>
  </si>
  <si>
    <t>920 01  05  02  01  10  0000  610</t>
  </si>
  <si>
    <t>920</t>
  </si>
  <si>
    <t>Администрация Курнинского сельского поселения</t>
  </si>
  <si>
    <t>№1 от     27 декабря      2013г</t>
  </si>
  <si>
    <t xml:space="preserve">                                                        Курнинского сельского поселения</t>
  </si>
  <si>
    <t>от   27.12.2013. №1</t>
  </si>
  <si>
    <t>от  27     .12.13  № 1</t>
  </si>
  <si>
    <t>Курнинского сельского поселения</t>
  </si>
  <si>
    <t>от       27.12.13  № 1</t>
  </si>
  <si>
    <t xml:space="preserve">                                              от           27.12            2013 года      № 1</t>
  </si>
  <si>
    <t>Источники внутреннего финансирования дефицита  бюджета Курнинского сельского поселения Ковылкинского муниципального района на 2014 год</t>
  </si>
  <si>
    <t>Перечень главных администраторов источников внутреннего финансирования дефицита бюджета Курнинского сельского поселения Ковылкинского муниципального района на 2014 год</t>
  </si>
  <si>
    <t>000  1  00  00000  00  0000  000</t>
  </si>
  <si>
    <t>000  1  01  00000  00  0000  000</t>
  </si>
  <si>
    <t>000  1  01  02000  01  0000  110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</si>
  <si>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</si>
  <si>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</si>
  <si>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</si>
  <si>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</si>
  <si>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</si>
  <si>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</si>
  <si>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</si>
  <si>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</si>
  <si>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</si>
  <si>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</si>
  <si>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</si>
  <si>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</si>
  <si>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</si>
  <si>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</si>
  <si>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</si>
  <si>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</si>
  <si>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000  1  05  00000  00  0000  000</t>
  </si>
  <si>
    <t>000 1 05 03000 01 0000 110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</si>
  <si>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</si>
  <si>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</si>
  <si>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</si>
  <si>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000  1  06  00000  00  0000  000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</si>
  <si>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</si>
  <si>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</si>
  <si>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</si>
  <si>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</si>
  <si>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</si>
  <si>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</si>
  <si>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</si>
  <si>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000  1  09  00000  00  0000  000</t>
  </si>
  <si>
    <t>000 1 09 04000 00 0000 110</t>
  </si>
  <si>
    <t>000 1 09 04050 00 0000 110</t>
  </si>
  <si>
    <t>000 1 09 04053 10 0000 110</t>
  </si>
  <si>
    <t>000  1  11  00000  00  0000  000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</si>
  <si>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</si>
  <si>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</si>
  <si>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</si>
  <si>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000 1 11 05013 10 0000 120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</si>
  <si>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</si>
  <si>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</si>
  <si>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</si>
  <si>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</si>
  <si>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</si>
  <si>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</si>
  <si>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000  1  14  00000  00  0000  000</t>
  </si>
  <si>
    <t>000 1 14 06000 00 0000 430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</si>
  <si>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</si>
  <si>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</si>
  <si>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</si>
  <si>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</si>
  <si>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</si>
  <si>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</si>
  <si>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</si>
  <si>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</si>
  <si>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</si>
  <si>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</si>
  <si>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000 1 16 90050 10 0000 140</t>
  </si>
  <si>
    <t xml:space="preserve">Прочие поступления от денежных взысканий (штрафов) и иных сумм в возмещение ущерба, зачисляемые в бюджеты поселений  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</si>
  <si>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</si>
  <si>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</si>
  <si>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</si>
  <si>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</si>
  <si>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000 1 17 05050 10 0000 180</t>
  </si>
  <si>
    <t>Прочие неналоговые доходы бюджетов поселений</t>
  </si>
  <si>
    <t>000 2 02 00000 00 0000 000</t>
  </si>
  <si>
    <t>000 2 02 01000 00 0000 151</t>
  </si>
  <si>
    <t>000 2 02 01999 10 0000 151</t>
  </si>
  <si>
    <t>000 2 02 01001 10 0000 151</t>
  </si>
  <si>
    <t>000 2 02 03000 00 0000 151</t>
  </si>
  <si>
    <t>000 2 02 03024 10 0000 151</t>
  </si>
  <si>
    <t>000 2 02 03015 10 0000 151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</si>
</sst>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#,##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#,##0.000"/>
    <numFmt numFmtId="173" formatCode="#,##0.00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0_);_(* \(#,##0.000\);_(* &quot;-&quot;??_);_(@_)"/>
    <numFmt numFmtId="179" formatCode="#,##0.0000"/>
    <numFmt numFmtId="180" formatCode="#,##0.00000"/>
    <numFmt numFmtId="181" formatCode="#,##0.000000"/>
    <numFmt numFmtId="182" formatCode="0_)"/>
    <numFmt numFmtId="183" formatCode="0.0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,##0.0000000"/>
    <numFmt numFmtId="189" formatCode="#,##0.00000000"/>
    <numFmt numFmtId="190" formatCode="_-* #,##0.0_р_._-;\-* #,##0.0_р_._-;_-* &quot;-&quot;?_р_._-;_-@_-"/>
    <numFmt numFmtId="191" formatCode="_-* #,##0.00\ &quot;р.&quot;_-;\-* #,##0.00\ &quot;р.&quot;_-;_-* &quot;-&quot;??\ &quot;р.&quot;_-;_-@_-"/>
    <numFmt numFmtId="192" formatCode="_-* #,##0\ &quot;р.&quot;_-;\-* #,##0\ &quot;р.&quot;_-;_-* &quot;-&quot;\ &quot;р.&quot;_-;_-@_-"/>
    <numFmt numFmtId="193" formatCode="_-* #,##0.00\ _р_._-;\-* #,##0.00\ _р_._-;_-* &quot;-&quot;??\ _р_._-;_-@_-"/>
    <numFmt numFmtId="194" formatCode="_-* #,##0\ _р_._-;\-* #,##0\ _р_._-;_-* &quot;-&quot;\ _р_._-;_-@_-"/>
    <numFmt numFmtId="195" formatCode="[$-FC19]d\ mmmm\ yyyy\ &quot;г.&quot;"/>
    <numFmt numFmtId="196" formatCode="_-* #,##0.000_р_._-;\-* #,##0.000_р_._-;_-* &quot;-&quot;??_р_._-;_-@_-"/>
    <numFmt numFmtId="197" formatCode="#,##0.0_р_."/>
  </numFmts>
  <fonts count="46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4"/>
      <name val="Verdana"/>
      <family val="2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Helvetica Narrow"/>
      <family val="2"/>
    </font>
    <font>
      <b/>
      <sz val="16"/>
      <name val="Times New Roman"/>
      <family val="1"/>
    </font>
    <font>
      <b/>
      <sz val="8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Helvetica Narrow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Helv"/>
      <family val="0"/>
    </font>
    <font>
      <b/>
      <sz val="14"/>
      <name val="Times New Roman"/>
      <family val="1"/>
    </font>
    <font>
      <sz val="14"/>
      <color indexed="6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 vertical="justify" wrapText="1"/>
    </xf>
    <xf numFmtId="0" fontId="1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9" fontId="3" fillId="3" borderId="11" xfId="0" applyNumberFormat="1" applyFont="1" applyFill="1" applyBorder="1" applyAlignment="1" applyProtection="1">
      <alignment horizontal="center" wrapText="1"/>
      <protection locked="0"/>
    </xf>
    <xf numFmtId="49" fontId="3" fillId="3" borderId="11" xfId="0" applyNumberFormat="1" applyFont="1" applyFill="1" applyBorder="1" applyAlignment="1" applyProtection="1">
      <alignment wrapText="1"/>
      <protection locked="0"/>
    </xf>
    <xf numFmtId="49" fontId="9" fillId="0" borderId="0" xfId="0" applyNumberFormat="1" applyFont="1" applyAlignment="1" applyProtection="1">
      <alignment/>
      <protection locked="0"/>
    </xf>
    <xf numFmtId="49" fontId="10" fillId="5" borderId="12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3" xfId="62" applyNumberFormat="1" applyFont="1" applyFill="1" applyBorder="1" applyAlignment="1" applyProtection="1">
      <alignment horizontal="right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 wrapText="1"/>
      <protection locked="0"/>
    </xf>
    <xf numFmtId="49" fontId="3" fillId="3" borderId="14" xfId="0" applyNumberFormat="1" applyFont="1" applyFill="1" applyBorder="1" applyAlignment="1" applyProtection="1">
      <alignment wrapText="1"/>
      <protection locked="0"/>
    </xf>
    <xf numFmtId="166" fontId="3" fillId="3" borderId="15" xfId="62" applyNumberFormat="1" applyFont="1" applyFill="1" applyBorder="1" applyAlignment="1" applyProtection="1">
      <alignment horizontal="right" wrapText="1"/>
      <protection/>
    </xf>
    <xf numFmtId="166" fontId="15" fillId="5" borderId="16" xfId="0" applyNumberFormat="1" applyFont="1" applyFill="1" applyBorder="1" applyAlignment="1" applyProtection="1">
      <alignment horizontal="center" vertical="center"/>
      <protection/>
    </xf>
    <xf numFmtId="49" fontId="4" fillId="7" borderId="11" xfId="0" applyNumberFormat="1" applyFont="1" applyFill="1" applyBorder="1" applyAlignment="1" applyProtection="1">
      <alignment horizontal="center" wrapText="1"/>
      <protection locked="0"/>
    </xf>
    <xf numFmtId="49" fontId="17" fillId="22" borderId="11" xfId="0" applyNumberFormat="1" applyFont="1" applyFill="1" applyBorder="1" applyAlignment="1" applyProtection="1">
      <alignment horizontal="center" wrapText="1"/>
      <protection locked="0"/>
    </xf>
    <xf numFmtId="166" fontId="17" fillId="22" borderId="13" xfId="0" applyNumberFormat="1" applyFont="1" applyFill="1" applyBorder="1" applyAlignment="1" applyProtection="1">
      <alignment horizontal="right"/>
      <protection/>
    </xf>
    <xf numFmtId="49" fontId="4" fillId="24" borderId="11" xfId="0" applyNumberFormat="1" applyFont="1" applyFill="1" applyBorder="1" applyAlignment="1" applyProtection="1">
      <alignment horizontal="center" wrapText="1"/>
      <protection locked="0"/>
    </xf>
    <xf numFmtId="166" fontId="4" fillId="0" borderId="13" xfId="0" applyNumberFormat="1" applyFont="1" applyFill="1" applyBorder="1" applyAlignment="1" applyProtection="1">
      <alignment horizontal="right"/>
      <protection locked="0"/>
    </xf>
    <xf numFmtId="166" fontId="17" fillId="25" borderId="13" xfId="0" applyNumberFormat="1" applyFont="1" applyFill="1" applyBorder="1" applyAlignment="1" applyProtection="1">
      <alignment horizontal="right"/>
      <protection/>
    </xf>
    <xf numFmtId="166" fontId="4" fillId="25" borderId="13" xfId="0" applyNumberFormat="1" applyFont="1" applyFill="1" applyBorder="1" applyAlignment="1" applyProtection="1">
      <alignment horizontal="right"/>
      <protection locked="0"/>
    </xf>
    <xf numFmtId="49" fontId="4" fillId="4" borderId="11" xfId="0" applyNumberFormat="1" applyFont="1" applyFill="1" applyBorder="1" applyAlignment="1" applyProtection="1">
      <alignment horizontal="center" wrapText="1"/>
      <protection locked="0"/>
    </xf>
    <xf numFmtId="49" fontId="4" fillId="24" borderId="17" xfId="0" applyNumberFormat="1" applyFont="1" applyFill="1" applyBorder="1" applyAlignment="1" applyProtection="1">
      <alignment horizontal="center" wrapText="1"/>
      <protection locked="0"/>
    </xf>
    <xf numFmtId="166" fontId="17" fillId="4" borderId="13" xfId="0" applyNumberFormat="1" applyFont="1" applyFill="1" applyBorder="1" applyAlignment="1" applyProtection="1">
      <alignment horizontal="right"/>
      <protection/>
    </xf>
    <xf numFmtId="49" fontId="0" fillId="20" borderId="18" xfId="0" applyNumberFormat="1" applyFont="1" applyFill="1" applyBorder="1" applyAlignment="1" applyProtection="1">
      <alignment horizontal="center" vertical="center" wrapText="1"/>
      <protection locked="0"/>
    </xf>
    <xf numFmtId="49" fontId="37" fillId="20" borderId="18" xfId="0" applyNumberFormat="1" applyFont="1" applyFill="1" applyBorder="1" applyAlignment="1" applyProtection="1">
      <alignment horizontal="center" vertical="center"/>
      <protection locked="0"/>
    </xf>
    <xf numFmtId="166" fontId="38" fillId="20" borderId="19" xfId="0" applyNumberFormat="1" applyFont="1" applyFill="1" applyBorder="1" applyAlignment="1" applyProtection="1">
      <alignment horizontal="center" vertical="center"/>
      <protection/>
    </xf>
    <xf numFmtId="2" fontId="3" fillId="24" borderId="0" xfId="0" applyNumberFormat="1" applyFont="1" applyFill="1" applyAlignment="1" applyProtection="1">
      <alignment horizontal="right" vertical="top" wrapText="1"/>
      <protection locked="0"/>
    </xf>
    <xf numFmtId="2" fontId="9" fillId="0" borderId="0" xfId="0" applyNumberFormat="1" applyFont="1" applyAlignment="1" applyProtection="1">
      <alignment/>
      <protection locked="0"/>
    </xf>
    <xf numFmtId="2" fontId="14" fillId="0" borderId="0" xfId="0" applyNumberFormat="1" applyFont="1" applyAlignment="1" applyProtection="1">
      <alignment/>
      <protection locked="0"/>
    </xf>
    <xf numFmtId="2" fontId="13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right"/>
      <protection locked="0"/>
    </xf>
    <xf numFmtId="2" fontId="10" fillId="5" borderId="20" xfId="0" applyNumberFormat="1" applyFont="1" applyFill="1" applyBorder="1" applyAlignment="1" applyProtection="1">
      <alignment horizontal="left" vertical="center" wrapText="1"/>
      <protection locked="0"/>
    </xf>
    <xf numFmtId="2" fontId="10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15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20" borderId="21" xfId="0" applyNumberFormat="1" applyFont="1" applyFill="1" applyBorder="1" applyAlignment="1" applyProtection="1">
      <alignment horizontal="left" vertical="center" wrapText="1"/>
      <protection locked="0"/>
    </xf>
    <xf numFmtId="2" fontId="3" fillId="3" borderId="22" xfId="0" applyNumberFormat="1" applyFont="1" applyFill="1" applyBorder="1" applyAlignment="1" applyProtection="1">
      <alignment wrapText="1"/>
      <protection locked="0"/>
    </xf>
    <xf numFmtId="2" fontId="4" fillId="7" borderId="23" xfId="0" applyNumberFormat="1" applyFont="1" applyFill="1" applyBorder="1" applyAlignment="1" applyProtection="1">
      <alignment vertical="top" wrapText="1"/>
      <protection locked="0"/>
    </xf>
    <xf numFmtId="2" fontId="4" fillId="4" borderId="23" xfId="0" applyNumberFormat="1" applyFont="1" applyFill="1" applyBorder="1" applyAlignment="1" applyProtection="1">
      <alignment vertical="top" wrapText="1"/>
      <protection locked="0"/>
    </xf>
    <xf numFmtId="2" fontId="17" fillId="22" borderId="23" xfId="0" applyNumberFormat="1" applyFont="1" applyFill="1" applyBorder="1" applyAlignment="1" applyProtection="1">
      <alignment vertical="top" wrapText="1"/>
      <protection locked="0"/>
    </xf>
    <xf numFmtId="2" fontId="3" fillId="3" borderId="23" xfId="0" applyNumberFormat="1" applyFont="1" applyFill="1" applyBorder="1" applyAlignment="1" applyProtection="1">
      <alignment wrapText="1"/>
      <protection locked="0"/>
    </xf>
    <xf numFmtId="49" fontId="17" fillId="7" borderId="11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/>
      <protection/>
    </xf>
    <xf numFmtId="2" fontId="39" fillId="0" borderId="0" xfId="0" applyNumberFormat="1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2" fontId="39" fillId="0" borderId="0" xfId="0" applyNumberFormat="1" applyFont="1" applyAlignment="1" applyProtection="1">
      <alignment/>
      <protection locked="0"/>
    </xf>
    <xf numFmtId="2" fontId="39" fillId="0" borderId="0" xfId="0" applyNumberFormat="1" applyFont="1" applyAlignment="1" applyProtection="1">
      <alignment horizontal="center"/>
      <protection locked="0"/>
    </xf>
    <xf numFmtId="2" fontId="39" fillId="0" borderId="0" xfId="0" applyNumberFormat="1" applyFont="1" applyFill="1" applyAlignment="1" applyProtection="1">
      <alignment/>
      <protection locked="0"/>
    </xf>
    <xf numFmtId="2" fontId="39" fillId="24" borderId="0" xfId="0" applyNumberFormat="1" applyFont="1" applyFill="1" applyAlignment="1" applyProtection="1">
      <alignment vertical="top" wrapText="1"/>
      <protection locked="0"/>
    </xf>
    <xf numFmtId="2" fontId="39" fillId="24" borderId="0" xfId="0" applyNumberFormat="1" applyFont="1" applyFill="1" applyAlignment="1" applyProtection="1">
      <alignment horizontal="center"/>
      <protection locked="0"/>
    </xf>
    <xf numFmtId="2" fontId="39" fillId="24" borderId="0" xfId="0" applyNumberFormat="1" applyFont="1" applyFill="1" applyAlignment="1" applyProtection="1">
      <alignment/>
      <protection locked="0"/>
    </xf>
    <xf numFmtId="2" fontId="39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25" borderId="23" xfId="0" applyNumberFormat="1" applyFont="1" applyFill="1" applyBorder="1" applyAlignment="1" applyProtection="1">
      <alignment vertical="top" wrapText="1"/>
      <protection locked="0"/>
    </xf>
    <xf numFmtId="49" fontId="4" fillId="25" borderId="11" xfId="0" applyNumberFormat="1" applyFont="1" applyFill="1" applyBorder="1" applyAlignment="1" applyProtection="1">
      <alignment horizontal="center" wrapText="1"/>
      <protection locked="0"/>
    </xf>
    <xf numFmtId="166" fontId="4" fillId="7" borderId="13" xfId="0" applyNumberFormat="1" applyFont="1" applyFill="1" applyBorder="1" applyAlignment="1" applyProtection="1">
      <alignment horizontal="right"/>
      <protection locked="0"/>
    </xf>
    <xf numFmtId="2" fontId="4" fillId="24" borderId="23" xfId="0" applyNumberFormat="1" applyFont="1" applyFill="1" applyBorder="1" applyAlignment="1" applyProtection="1">
      <alignment wrapText="1"/>
      <protection locked="0"/>
    </xf>
    <xf numFmtId="2" fontId="3" fillId="26" borderId="24" xfId="0" applyNumberFormat="1" applyFont="1" applyFill="1" applyBorder="1" applyAlignment="1" applyProtection="1">
      <alignment horizontal="center" vertical="top" wrapText="1"/>
      <protection locked="0"/>
    </xf>
    <xf numFmtId="2" fontId="3" fillId="26" borderId="25" xfId="0" applyNumberFormat="1" applyFont="1" applyFill="1" applyBorder="1" applyAlignment="1" applyProtection="1">
      <alignment horizontal="center"/>
      <protection locked="0"/>
    </xf>
    <xf numFmtId="2" fontId="3" fillId="26" borderId="26" xfId="0" applyNumberFormat="1" applyFont="1" applyFill="1" applyBorder="1" applyAlignment="1" applyProtection="1">
      <alignment horizontal="center"/>
      <protection locked="0"/>
    </xf>
    <xf numFmtId="49" fontId="17" fillId="25" borderId="11" xfId="0" applyNumberFormat="1" applyFont="1" applyFill="1" applyBorder="1" applyAlignment="1" applyProtection="1">
      <alignment horizontal="center" wrapText="1"/>
      <protection locked="0"/>
    </xf>
    <xf numFmtId="2" fontId="4" fillId="24" borderId="23" xfId="0" applyNumberFormat="1" applyFont="1" applyFill="1" applyBorder="1" applyAlignment="1" applyProtection="1">
      <alignment wrapText="1" shrinkToFit="1"/>
      <protection locked="0"/>
    </xf>
    <xf numFmtId="2" fontId="1" fillId="15" borderId="23" xfId="0" applyNumberFormat="1" applyFont="1" applyFill="1" applyBorder="1" applyAlignment="1" applyProtection="1">
      <alignment vertical="top" wrapText="1"/>
      <protection locked="0"/>
    </xf>
    <xf numFmtId="49" fontId="2" fillId="15" borderId="11" xfId="0" applyNumberFormat="1" applyFont="1" applyFill="1" applyBorder="1" applyAlignment="1" applyProtection="1">
      <alignment horizontal="center" wrapText="1"/>
      <protection locked="0"/>
    </xf>
    <xf numFmtId="49" fontId="1" fillId="15" borderId="11" xfId="0" applyNumberFormat="1" applyFont="1" applyFill="1" applyBorder="1" applyAlignment="1" applyProtection="1">
      <alignment horizontal="center" wrapText="1"/>
      <protection locked="0"/>
    </xf>
    <xf numFmtId="166" fontId="2" fillId="15" borderId="13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 locked="0"/>
    </xf>
    <xf numFmtId="2" fontId="4" fillId="24" borderId="27" xfId="0" applyNumberFormat="1" applyFont="1" applyFill="1" applyBorder="1" applyAlignment="1" applyProtection="1">
      <alignment wrapText="1"/>
      <protection locked="0"/>
    </xf>
    <xf numFmtId="166" fontId="4" fillId="0" borderId="28" xfId="0" applyNumberFormat="1" applyFont="1" applyFill="1" applyBorder="1" applyAlignment="1" applyProtection="1">
      <alignment horizontal="right"/>
      <protection locked="0"/>
    </xf>
    <xf numFmtId="2" fontId="3" fillId="26" borderId="26" xfId="0" applyNumberFormat="1" applyFont="1" applyFill="1" applyBorder="1" applyAlignment="1" applyProtection="1">
      <alignment horizontal="center" wrapText="1" shrinkToFit="1"/>
      <protection locked="0"/>
    </xf>
    <xf numFmtId="166" fontId="11" fillId="0" borderId="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>
      <alignment/>
    </xf>
    <xf numFmtId="0" fontId="39" fillId="0" borderId="0" xfId="0" applyFont="1" applyFill="1" applyBorder="1" applyAlignment="1" applyProtection="1">
      <alignment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right"/>
    </xf>
    <xf numFmtId="0" fontId="41" fillId="0" borderId="0" xfId="0" applyFont="1" applyAlignment="1" applyProtection="1">
      <alignment horizontal="left"/>
      <protection locked="0"/>
    </xf>
    <xf numFmtId="0" fontId="41" fillId="0" borderId="0" xfId="0" applyFont="1" applyAlignment="1" applyProtection="1">
      <alignment/>
      <protection locked="0"/>
    </xf>
    <xf numFmtId="166" fontId="40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Alignment="1" applyProtection="1">
      <alignment/>
      <protection locked="0"/>
    </xf>
    <xf numFmtId="0" fontId="40" fillId="0" borderId="0" xfId="0" applyFont="1" applyFill="1" applyAlignment="1" applyProtection="1">
      <alignment horizontal="right"/>
      <protection locked="0"/>
    </xf>
    <xf numFmtId="0" fontId="41" fillId="0" borderId="0" xfId="0" applyFont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41" fillId="0" borderId="0" xfId="0" applyFont="1" applyBorder="1" applyAlignment="1" applyProtection="1">
      <alignment/>
      <protection locked="0"/>
    </xf>
    <xf numFmtId="14" fontId="41" fillId="0" borderId="0" xfId="0" applyNumberFormat="1" applyFont="1" applyBorder="1" applyAlignment="1" applyProtection="1">
      <alignment/>
      <protection locked="0"/>
    </xf>
    <xf numFmtId="166" fontId="41" fillId="0" borderId="0" xfId="0" applyNumberFormat="1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166" fontId="41" fillId="0" borderId="0" xfId="0" applyNumberFormat="1" applyFont="1" applyFill="1" applyAlignment="1" applyProtection="1">
      <alignment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20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2" fontId="3" fillId="26" borderId="29" xfId="0" applyNumberFormat="1" applyFont="1" applyFill="1" applyBorder="1" applyAlignment="1" applyProtection="1">
      <alignment horizontal="center"/>
      <protection locked="0"/>
    </xf>
    <xf numFmtId="2" fontId="3" fillId="26" borderId="30" xfId="0" applyNumberFormat="1" applyFont="1" applyFill="1" applyBorder="1" applyAlignment="1" applyProtection="1">
      <alignment horizontal="center"/>
      <protection locked="0"/>
    </xf>
    <xf numFmtId="2" fontId="3" fillId="26" borderId="31" xfId="0" applyNumberFormat="1" applyFont="1" applyFill="1" applyBorder="1" applyAlignment="1" applyProtection="1">
      <alignment horizontal="center"/>
      <protection locked="0"/>
    </xf>
    <xf numFmtId="2" fontId="5" fillId="24" borderId="0" xfId="0" applyNumberFormat="1" applyFont="1" applyFill="1" applyAlignment="1" applyProtection="1">
      <alignment horizontal="center" vertical="top" wrapText="1"/>
      <protection locked="0"/>
    </xf>
    <xf numFmtId="0" fontId="13" fillId="0" borderId="0" xfId="0" applyFont="1" applyFill="1" applyAlignment="1" applyProtection="1">
      <alignment horizontal="center"/>
      <protection locked="0"/>
    </xf>
    <xf numFmtId="166" fontId="11" fillId="0" borderId="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 vertical="center" wrapText="1" shrinkToFit="1"/>
      <protection locked="0"/>
    </xf>
    <xf numFmtId="0" fontId="44" fillId="0" borderId="0" xfId="0" applyFont="1" applyAlignment="1" applyProtection="1">
      <alignment horizontal="center" vertical="center" shrinkToFit="1"/>
      <protection locked="0"/>
    </xf>
    <xf numFmtId="0" fontId="44" fillId="0" borderId="0" xfId="0" applyFont="1" applyAlignment="1" applyProtection="1">
      <alignment horizontal="left" wrapText="1"/>
      <protection locked="0"/>
    </xf>
    <xf numFmtId="0" fontId="44" fillId="0" borderId="0" xfId="0" applyFont="1" applyAlignment="1" applyProtection="1">
      <alignment horizontal="center"/>
      <protection locked="0"/>
    </xf>
    <xf numFmtId="166" fontId="13" fillId="0" borderId="0" xfId="0" applyNumberFormat="1" applyFont="1" applyFill="1" applyAlignment="1" applyProtection="1">
      <alignment horizontal="right"/>
      <protection locked="0"/>
    </xf>
    <xf numFmtId="0" fontId="44" fillId="20" borderId="21" xfId="0" applyFont="1" applyFill="1" applyBorder="1" applyAlignment="1" applyProtection="1">
      <alignment horizontal="left"/>
      <protection locked="0"/>
    </xf>
    <xf numFmtId="0" fontId="44" fillId="20" borderId="18" xfId="0" applyFont="1" applyFill="1" applyBorder="1" applyAlignment="1" applyProtection="1">
      <alignment horizontal="center"/>
      <protection locked="0"/>
    </xf>
    <xf numFmtId="166" fontId="44" fillId="20" borderId="19" xfId="0" applyNumberFormat="1" applyFont="1" applyFill="1" applyBorder="1" applyAlignment="1" applyProtection="1">
      <alignment horizontal="center"/>
      <protection locked="0"/>
    </xf>
    <xf numFmtId="0" fontId="44" fillId="5" borderId="10" xfId="0" applyFont="1" applyFill="1" applyBorder="1" applyAlignment="1" applyProtection="1">
      <alignment horizontal="left" vertical="top"/>
      <protection locked="0"/>
    </xf>
    <xf numFmtId="0" fontId="44" fillId="5" borderId="10" xfId="0" applyFont="1" applyFill="1" applyBorder="1" applyAlignment="1" applyProtection="1">
      <alignment vertical="top" wrapText="1"/>
      <protection locked="0"/>
    </xf>
    <xf numFmtId="4" fontId="44" fillId="5" borderId="10" xfId="0" applyNumberFormat="1" applyFont="1" applyFill="1" applyBorder="1" applyAlignment="1" applyProtection="1">
      <alignment horizontal="right" indent="1"/>
      <protection/>
    </xf>
    <xf numFmtId="0" fontId="44" fillId="3" borderId="10" xfId="0" applyFont="1" applyFill="1" applyBorder="1" applyAlignment="1" applyProtection="1">
      <alignment horizontal="left" vertical="top"/>
      <protection locked="0"/>
    </xf>
    <xf numFmtId="0" fontId="13" fillId="3" borderId="10" xfId="0" applyFont="1" applyFill="1" applyBorder="1" applyAlignment="1" applyProtection="1">
      <alignment vertical="top" wrapText="1"/>
      <protection locked="0"/>
    </xf>
    <xf numFmtId="4" fontId="13" fillId="3" borderId="10" xfId="0" applyNumberFormat="1" applyFont="1" applyFill="1" applyBorder="1" applyAlignment="1" applyProtection="1">
      <alignment horizontal="right" indent="1"/>
      <protection/>
    </xf>
    <xf numFmtId="49" fontId="13" fillId="25" borderId="10" xfId="0" applyNumberFormat="1" applyFont="1" applyFill="1" applyBorder="1" applyAlignment="1" applyProtection="1">
      <alignment/>
      <protection locked="0"/>
    </xf>
    <xf numFmtId="0" fontId="13" fillId="25" borderId="10" xfId="0" applyFont="1" applyFill="1" applyBorder="1" applyAlignment="1" applyProtection="1">
      <alignment wrapText="1"/>
      <protection locked="0"/>
    </xf>
    <xf numFmtId="4" fontId="13" fillId="25" borderId="10" xfId="0" applyNumberFormat="1" applyFont="1" applyFill="1" applyBorder="1" applyAlignment="1" applyProtection="1">
      <alignment horizontal="right" indent="1"/>
      <protection/>
    </xf>
    <xf numFmtId="49" fontId="13" fillId="22" borderId="10" xfId="0" applyNumberFormat="1" applyFont="1" applyFill="1" applyBorder="1" applyAlignment="1" applyProtection="1">
      <alignment/>
      <protection locked="0"/>
    </xf>
    <xf numFmtId="0" fontId="13" fillId="22" borderId="10" xfId="0" applyFont="1" applyFill="1" applyBorder="1" applyAlignment="1" applyProtection="1">
      <alignment wrapText="1"/>
      <protection locked="0"/>
    </xf>
    <xf numFmtId="4" fontId="13" fillId="22" borderId="10" xfId="0" applyNumberFormat="1" applyFont="1" applyFill="1" applyBorder="1" applyAlignment="1" applyProtection="1">
      <alignment horizontal="right" indent="1"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4" fontId="13" fillId="0" borderId="10" xfId="0" applyNumberFormat="1" applyFont="1" applyFill="1" applyBorder="1" applyAlignment="1" applyProtection="1">
      <alignment horizontal="right" indent="1"/>
      <protection locked="0"/>
    </xf>
    <xf numFmtId="49" fontId="13" fillId="0" borderId="10" xfId="0" applyNumberFormat="1" applyFont="1" applyFill="1" applyBorder="1" applyAlignment="1" applyProtection="1">
      <alignment/>
      <protection locked="0"/>
    </xf>
    <xf numFmtId="4" fontId="13" fillId="0" borderId="10" xfId="0" applyNumberFormat="1" applyFont="1" applyFill="1" applyBorder="1" applyAlignment="1" applyProtection="1">
      <alignment horizontal="right" indent="1"/>
      <protection/>
    </xf>
    <xf numFmtId="0" fontId="13" fillId="22" borderId="10" xfId="0" applyFont="1" applyFill="1" applyBorder="1" applyAlignment="1">
      <alignment vertical="top" wrapText="1"/>
    </xf>
    <xf numFmtId="0" fontId="45" fillId="22" borderId="10" xfId="0" applyFont="1" applyFill="1" applyBorder="1" applyAlignment="1">
      <alignment vertical="top" wrapText="1"/>
    </xf>
    <xf numFmtId="4" fontId="13" fillId="22" borderId="32" xfId="0" applyNumberFormat="1" applyFont="1" applyFill="1" applyBorder="1" applyAlignment="1" applyProtection="1">
      <alignment horizontal="center"/>
      <protection locked="0"/>
    </xf>
    <xf numFmtId="4" fontId="13" fillId="22" borderId="33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3" fillId="22" borderId="10" xfId="0" applyNumberFormat="1" applyFont="1" applyFill="1" applyBorder="1" applyAlignment="1" applyProtection="1">
      <alignment horizontal="right" indent="1"/>
      <protection locked="0"/>
    </xf>
    <xf numFmtId="49" fontId="13" fillId="7" borderId="10" xfId="0" applyNumberFormat="1" applyFont="1" applyFill="1" applyBorder="1" applyAlignment="1" applyProtection="1">
      <alignment/>
      <protection locked="0"/>
    </xf>
    <xf numFmtId="0" fontId="13" fillId="7" borderId="10" xfId="0" applyFont="1" applyFill="1" applyBorder="1" applyAlignment="1" applyProtection="1">
      <alignment wrapText="1"/>
      <protection locked="0"/>
    </xf>
    <xf numFmtId="4" fontId="13" fillId="7" borderId="10" xfId="0" applyNumberFormat="1" applyFont="1" applyFill="1" applyBorder="1" applyAlignment="1" applyProtection="1">
      <alignment horizontal="right" indent="1"/>
      <protection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44" fillId="3" borderId="10" xfId="0" applyFont="1" applyFill="1" applyBorder="1" applyAlignment="1" applyProtection="1">
      <alignment horizontal="center" vertical="center" wrapText="1"/>
      <protection locked="0"/>
    </xf>
    <xf numFmtId="0" fontId="44" fillId="3" borderId="10" xfId="0" applyFont="1" applyFill="1" applyBorder="1" applyAlignment="1" applyProtection="1">
      <alignment vertical="top" wrapText="1"/>
      <protection locked="0"/>
    </xf>
    <xf numFmtId="166" fontId="44" fillId="3" borderId="10" xfId="0" applyNumberFormat="1" applyFont="1" applyFill="1" applyBorder="1" applyAlignment="1" applyProtection="1">
      <alignment/>
      <protection/>
    </xf>
    <xf numFmtId="0" fontId="44" fillId="25" borderId="10" xfId="0" applyFont="1" applyFill="1" applyBorder="1" applyAlignment="1" applyProtection="1">
      <alignment/>
      <protection locked="0"/>
    </xf>
    <xf numFmtId="0" fontId="44" fillId="25" borderId="10" xfId="0" applyFont="1" applyFill="1" applyBorder="1" applyAlignment="1" applyProtection="1">
      <alignment wrapText="1"/>
      <protection locked="0"/>
    </xf>
    <xf numFmtId="166" fontId="44" fillId="25" borderId="10" xfId="0" applyNumberFormat="1" applyFont="1" applyFill="1" applyBorder="1" applyAlignment="1" applyProtection="1">
      <alignment/>
      <protection/>
    </xf>
    <xf numFmtId="0" fontId="44" fillId="25" borderId="10" xfId="0" applyFont="1" applyFill="1" applyBorder="1" applyAlignment="1" applyProtection="1">
      <alignment vertical="center" wrapText="1" shrinkToFit="1"/>
      <protection locked="0"/>
    </xf>
    <xf numFmtId="0" fontId="44" fillId="25" borderId="10" xfId="0" applyFont="1" applyFill="1" applyBorder="1" applyAlignment="1" applyProtection="1">
      <alignment vertical="top" wrapText="1" shrinkToFit="1"/>
      <protection locked="0"/>
    </xf>
    <xf numFmtId="0" fontId="13" fillId="0" borderId="10" xfId="0" applyFont="1" applyBorder="1" applyAlignment="1" applyProtection="1">
      <alignment/>
      <protection locked="0"/>
    </xf>
    <xf numFmtId="166" fontId="13" fillId="0" borderId="10" xfId="0" applyNumberFormat="1" applyFont="1" applyFill="1" applyBorder="1" applyAlignment="1" applyProtection="1">
      <alignment/>
      <protection locked="0"/>
    </xf>
    <xf numFmtId="0" fontId="44" fillId="25" borderId="10" xfId="0" applyFont="1" applyFill="1" applyBorder="1" applyAlignment="1" applyProtection="1">
      <alignment horizontal="center" vertical="center" wrapText="1" shrinkToFit="1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44" fillId="0" borderId="10" xfId="0" applyFont="1" applyBorder="1" applyAlignment="1" applyProtection="1">
      <alignment/>
      <protection locked="0"/>
    </xf>
    <xf numFmtId="166" fontId="13" fillId="0" borderId="10" xfId="0" applyNumberFormat="1" applyFont="1" applyFill="1" applyBorder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dxfs count="2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="70" zoomScaleNormal="70" zoomScalePageLayoutView="0" workbookViewId="0" topLeftCell="A1">
      <selection activeCell="A10" sqref="A10:C77"/>
    </sheetView>
  </sheetViews>
  <sheetFormatPr defaultColWidth="9.00390625" defaultRowHeight="12.75"/>
  <cols>
    <col min="1" max="1" width="34.25390625" style="82" bestFit="1" customWidth="1"/>
    <col min="2" max="2" width="87.25390625" style="83" customWidth="1"/>
    <col min="3" max="3" width="17.125" style="94" customWidth="1"/>
    <col min="4" max="4" width="13.00390625" style="83" bestFit="1" customWidth="1"/>
    <col min="5" max="5" width="15.375" style="83" bestFit="1" customWidth="1"/>
    <col min="6" max="16384" width="9.125" style="83" customWidth="1"/>
  </cols>
  <sheetData>
    <row r="1" ht="18">
      <c r="C1" s="84" t="s">
        <v>84</v>
      </c>
    </row>
    <row r="2" spans="2:5" s="85" customFormat="1" ht="18">
      <c r="B2" s="83"/>
      <c r="C2" s="86" t="s">
        <v>181</v>
      </c>
      <c r="D2" s="87"/>
      <c r="E2" s="87"/>
    </row>
    <row r="3" spans="2:5" ht="18">
      <c r="B3" s="87"/>
      <c r="C3" s="86" t="s">
        <v>206</v>
      </c>
      <c r="D3" s="87"/>
      <c r="E3" s="87"/>
    </row>
    <row r="4" ht="18">
      <c r="C4" s="86" t="s">
        <v>182</v>
      </c>
    </row>
    <row r="5" ht="18">
      <c r="C5" s="86" t="s">
        <v>202</v>
      </c>
    </row>
    <row r="6" ht="18">
      <c r="C6" s="86"/>
    </row>
    <row r="7" ht="18">
      <c r="C7" s="88"/>
    </row>
    <row r="8" ht="18">
      <c r="C8" s="88"/>
    </row>
    <row r="9" ht="18">
      <c r="C9" s="89"/>
    </row>
    <row r="10" spans="1:3" ht="39.75" customHeight="1">
      <c r="A10" s="105" t="s">
        <v>197</v>
      </c>
      <c r="B10" s="106"/>
      <c r="C10" s="106"/>
    </row>
    <row r="11" spans="1:6" ht="19.5" thickBot="1">
      <c r="A11" s="107"/>
      <c r="B11" s="108"/>
      <c r="C11" s="109" t="s">
        <v>79</v>
      </c>
      <c r="E11" s="90"/>
      <c r="F11" s="90"/>
    </row>
    <row r="12" spans="1:6" ht="18.75">
      <c r="A12" s="110" t="s">
        <v>185</v>
      </c>
      <c r="B12" s="111" t="s">
        <v>171</v>
      </c>
      <c r="C12" s="112" t="s">
        <v>85</v>
      </c>
      <c r="E12" s="91"/>
      <c r="F12" s="90"/>
    </row>
    <row r="13" spans="1:6" ht="18.75">
      <c r="A13" s="113"/>
      <c r="B13" s="114" t="s">
        <v>35</v>
      </c>
      <c r="C13" s="115">
        <f>C14+C61</f>
        <v>2408.9</v>
      </c>
      <c r="E13" s="92"/>
      <c r="F13" s="90"/>
    </row>
    <row r="14" spans="1:3" ht="18.75">
      <c r="A14" s="116" t="s">
        <v>211</v>
      </c>
      <c r="B14" s="117" t="s">
        <v>37</v>
      </c>
      <c r="C14" s="118">
        <v>583.1</v>
      </c>
    </row>
    <row r="15" spans="1:3" ht="18.75">
      <c r="A15" s="119" t="s">
        <v>212</v>
      </c>
      <c r="B15" s="120" t="s">
        <v>154</v>
      </c>
      <c r="C15" s="121">
        <f>C16</f>
        <v>180.6</v>
      </c>
    </row>
    <row r="16" spans="1:3" ht="18.75">
      <c r="A16" s="122" t="s">
        <v>213</v>
      </c>
      <c r="B16" s="123" t="s">
        <v>53</v>
      </c>
      <c r="C16" s="124">
        <f>C17+C18+C19</f>
        <v>180.6</v>
      </c>
    </row>
    <row r="17" spans="1:3" ht="93.75">
      <c r="A17" s="125" t="s">
        <v>214</v>
      </c>
      <c r="B17" s="126" t="s">
        <v>215</v>
      </c>
      <c r="C17" s="127"/>
    </row>
    <row r="18" spans="1:3" ht="131.25">
      <c r="A18" s="128" t="s">
        <v>216</v>
      </c>
      <c r="B18" s="126" t="s">
        <v>217</v>
      </c>
      <c r="C18" s="129">
        <v>180.6</v>
      </c>
    </row>
    <row r="19" spans="1:3" ht="56.25">
      <c r="A19" s="125" t="s">
        <v>218</v>
      </c>
      <c r="B19" s="126" t="s">
        <v>219</v>
      </c>
      <c r="C19" s="127"/>
    </row>
    <row r="20" spans="1:3" ht="18">
      <c r="A20" s="130" t="s">
        <v>220</v>
      </c>
      <c r="B20" s="131" t="s">
        <v>221</v>
      </c>
      <c r="C20" s="132">
        <f>C22+C23+C24+C25</f>
        <v>181.5</v>
      </c>
    </row>
    <row r="21" spans="1:3" ht="18">
      <c r="A21" s="130"/>
      <c r="B21" s="131"/>
      <c r="C21" s="133"/>
    </row>
    <row r="22" spans="1:3" ht="37.5">
      <c r="A22" s="134" t="s">
        <v>222</v>
      </c>
      <c r="B22" s="135" t="s">
        <v>223</v>
      </c>
      <c r="C22" s="127"/>
    </row>
    <row r="23" spans="1:3" ht="56.25">
      <c r="A23" s="134" t="s">
        <v>224</v>
      </c>
      <c r="B23" s="135" t="s">
        <v>225</v>
      </c>
      <c r="C23" s="127"/>
    </row>
    <row r="24" spans="1:3" ht="56.25">
      <c r="A24" s="134" t="s">
        <v>226</v>
      </c>
      <c r="B24" s="135" t="s">
        <v>227</v>
      </c>
      <c r="C24" s="127">
        <v>181.5</v>
      </c>
    </row>
    <row r="25" spans="1:3" ht="56.25">
      <c r="A25" s="134" t="s">
        <v>228</v>
      </c>
      <c r="B25" s="135" t="s">
        <v>229</v>
      </c>
      <c r="C25" s="127"/>
    </row>
    <row r="26" spans="1:3" ht="18.75">
      <c r="A26" s="119" t="s">
        <v>230</v>
      </c>
      <c r="B26" s="120" t="s">
        <v>54</v>
      </c>
      <c r="C26" s="121">
        <f>C28+C29</f>
        <v>0</v>
      </c>
    </row>
    <row r="27" spans="1:3" ht="18.75">
      <c r="A27" s="119" t="s">
        <v>231</v>
      </c>
      <c r="B27" s="120" t="s">
        <v>55</v>
      </c>
      <c r="C27" s="121">
        <f>C28+C29</f>
        <v>0</v>
      </c>
    </row>
    <row r="28" spans="1:3" ht="18.75">
      <c r="A28" s="122" t="s">
        <v>232</v>
      </c>
      <c r="B28" s="123" t="s">
        <v>55</v>
      </c>
      <c r="C28" s="136"/>
    </row>
    <row r="29" spans="1:3" ht="37.5">
      <c r="A29" s="122" t="s">
        <v>233</v>
      </c>
      <c r="B29" s="123" t="s">
        <v>234</v>
      </c>
      <c r="C29" s="136"/>
    </row>
    <row r="30" spans="1:3" ht="18.75">
      <c r="A30" s="119" t="s">
        <v>235</v>
      </c>
      <c r="B30" s="120" t="s">
        <v>86</v>
      </c>
      <c r="C30" s="121">
        <f>C31+C33</f>
        <v>173.4</v>
      </c>
    </row>
    <row r="31" spans="1:3" ht="18.75">
      <c r="A31" s="122" t="s">
        <v>236</v>
      </c>
      <c r="B31" s="123" t="s">
        <v>87</v>
      </c>
      <c r="C31" s="124">
        <f>C32</f>
        <v>15.3</v>
      </c>
    </row>
    <row r="32" spans="1:3" ht="56.25">
      <c r="A32" s="125" t="s">
        <v>237</v>
      </c>
      <c r="B32" s="126" t="s">
        <v>88</v>
      </c>
      <c r="C32" s="127">
        <v>15.3</v>
      </c>
    </row>
    <row r="33" spans="1:3" ht="18.75">
      <c r="A33" s="122" t="s">
        <v>238</v>
      </c>
      <c r="B33" s="123" t="s">
        <v>89</v>
      </c>
      <c r="C33" s="124">
        <f>C34+C36</f>
        <v>158.1</v>
      </c>
    </row>
    <row r="34" spans="1:3" ht="56.25">
      <c r="A34" s="137" t="s">
        <v>239</v>
      </c>
      <c r="B34" s="138" t="s">
        <v>90</v>
      </c>
      <c r="C34" s="139">
        <f>C35</f>
        <v>158.1</v>
      </c>
    </row>
    <row r="35" spans="1:3" ht="75">
      <c r="A35" s="125" t="s">
        <v>240</v>
      </c>
      <c r="B35" s="126" t="s">
        <v>91</v>
      </c>
      <c r="C35" s="127">
        <v>158.1</v>
      </c>
    </row>
    <row r="36" spans="1:3" ht="56.25">
      <c r="A36" s="137" t="s">
        <v>241</v>
      </c>
      <c r="B36" s="138" t="s">
        <v>92</v>
      </c>
      <c r="C36" s="139">
        <f>C37</f>
        <v>0</v>
      </c>
    </row>
    <row r="37" spans="1:3" ht="75">
      <c r="A37" s="125" t="s">
        <v>242</v>
      </c>
      <c r="B37" s="126" t="s">
        <v>93</v>
      </c>
      <c r="C37" s="127"/>
    </row>
    <row r="38" spans="1:3" ht="37.5">
      <c r="A38" s="119" t="s">
        <v>243</v>
      </c>
      <c r="B38" s="120" t="s">
        <v>29</v>
      </c>
      <c r="C38" s="121">
        <f>C39</f>
        <v>0</v>
      </c>
    </row>
    <row r="39" spans="1:3" ht="18.75">
      <c r="A39" s="122" t="s">
        <v>244</v>
      </c>
      <c r="B39" s="123" t="s">
        <v>94</v>
      </c>
      <c r="C39" s="124">
        <f>C40+C41</f>
        <v>0</v>
      </c>
    </row>
    <row r="40" spans="1:3" ht="37.5">
      <c r="A40" s="125" t="s">
        <v>245</v>
      </c>
      <c r="B40" s="126" t="s">
        <v>95</v>
      </c>
      <c r="C40" s="127"/>
    </row>
    <row r="41" spans="1:3" ht="37.5">
      <c r="A41" s="125" t="s">
        <v>246</v>
      </c>
      <c r="B41" s="126" t="s">
        <v>96</v>
      </c>
      <c r="C41" s="127"/>
    </row>
    <row r="42" spans="1:3" ht="56.25">
      <c r="A42" s="119" t="s">
        <v>247</v>
      </c>
      <c r="B42" s="120" t="s">
        <v>48</v>
      </c>
      <c r="C42" s="121">
        <v>24</v>
      </c>
    </row>
    <row r="43" spans="1:3" ht="18" customHeight="1">
      <c r="A43" s="122" t="s">
        <v>248</v>
      </c>
      <c r="B43" s="123" t="s">
        <v>249</v>
      </c>
      <c r="C43" s="124">
        <f>C44+C46</f>
        <v>0.7</v>
      </c>
    </row>
    <row r="44" spans="1:3" ht="75">
      <c r="A44" s="137" t="s">
        <v>250</v>
      </c>
      <c r="B44" s="138" t="s">
        <v>38</v>
      </c>
      <c r="C44" s="139">
        <f>C45</f>
        <v>0</v>
      </c>
    </row>
    <row r="45" spans="1:3" ht="93.75">
      <c r="A45" s="125" t="s">
        <v>251</v>
      </c>
      <c r="B45" s="126" t="s">
        <v>180</v>
      </c>
      <c r="C45" s="127"/>
    </row>
    <row r="46" spans="1:3" ht="93.75">
      <c r="A46" s="137" t="s">
        <v>252</v>
      </c>
      <c r="B46" s="138" t="s">
        <v>253</v>
      </c>
      <c r="C46" s="139">
        <f>C47</f>
        <v>0.7</v>
      </c>
    </row>
    <row r="47" spans="1:3" ht="75">
      <c r="A47" s="125" t="s">
        <v>254</v>
      </c>
      <c r="B47" s="126" t="s">
        <v>255</v>
      </c>
      <c r="C47" s="127">
        <v>0.7</v>
      </c>
    </row>
    <row r="48" spans="1:3" ht="75">
      <c r="A48" s="140" t="s">
        <v>256</v>
      </c>
      <c r="B48" s="141" t="s">
        <v>257</v>
      </c>
      <c r="C48" s="127"/>
    </row>
    <row r="49" spans="1:3" ht="37.5">
      <c r="A49" s="119" t="s">
        <v>258</v>
      </c>
      <c r="B49" s="120" t="s">
        <v>39</v>
      </c>
      <c r="C49" s="121">
        <f>C50+C53</f>
        <v>22.9</v>
      </c>
    </row>
    <row r="50" spans="1:15" s="4" customFormat="1" ht="47.25" customHeight="1">
      <c r="A50" s="122" t="s">
        <v>259</v>
      </c>
      <c r="B50" s="123" t="s">
        <v>260</v>
      </c>
      <c r="C50" s="124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s="4" customFormat="1" ht="37.5">
      <c r="A51" s="125" t="s">
        <v>261</v>
      </c>
      <c r="B51" s="126" t="s">
        <v>36</v>
      </c>
      <c r="C51" s="12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s="49" customFormat="1" ht="56.25">
      <c r="A52" s="125" t="s">
        <v>262</v>
      </c>
      <c r="B52" s="126" t="s">
        <v>263</v>
      </c>
      <c r="C52" s="127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1:15" s="4" customFormat="1" ht="18.75">
      <c r="A53" s="122" t="s">
        <v>264</v>
      </c>
      <c r="B53" s="123" t="s">
        <v>265</v>
      </c>
      <c r="C53" s="124">
        <f>C54+C55+C56</f>
        <v>22.9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s="4" customFormat="1" ht="56.25">
      <c r="A54" s="125" t="s">
        <v>266</v>
      </c>
      <c r="B54" s="126" t="s">
        <v>267</v>
      </c>
      <c r="C54" s="12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s="4" customFormat="1" ht="56.25">
      <c r="A55" s="125" t="s">
        <v>268</v>
      </c>
      <c r="B55" s="126" t="s">
        <v>269</v>
      </c>
      <c r="C55" s="12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s="4" customFormat="1" ht="37.5">
      <c r="A56" s="141" t="s">
        <v>270</v>
      </c>
      <c r="B56" s="141" t="s">
        <v>271</v>
      </c>
      <c r="C56" s="127">
        <v>22.9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s="4" customFormat="1" ht="18.75">
      <c r="A57" s="125" t="s">
        <v>272</v>
      </c>
      <c r="B57" s="126" t="s">
        <v>273</v>
      </c>
      <c r="C57" s="12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s="4" customFormat="1" ht="18.75">
      <c r="A58" s="125" t="s">
        <v>274</v>
      </c>
      <c r="B58" s="126" t="s">
        <v>275</v>
      </c>
      <c r="C58" s="12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s="4" customFormat="1" ht="18.75">
      <c r="A59" s="125" t="s">
        <v>276</v>
      </c>
      <c r="B59" s="126" t="s">
        <v>277</v>
      </c>
      <c r="C59" s="12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s="4" customFormat="1" ht="31.5" customHeight="1">
      <c r="A60" s="116" t="s">
        <v>158</v>
      </c>
      <c r="B60" s="142" t="s">
        <v>155</v>
      </c>
      <c r="C60" s="142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s="4" customFormat="1" ht="18.75" customHeight="1" hidden="1" thickBot="1">
      <c r="A61" s="116"/>
      <c r="B61" s="143" t="s">
        <v>107</v>
      </c>
      <c r="C61" s="144">
        <f>C62</f>
        <v>1825.8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s="4" customFormat="1" ht="31.5" customHeight="1" hidden="1" thickBot="1">
      <c r="A62" s="145" t="s">
        <v>278</v>
      </c>
      <c r="B62" s="146" t="s">
        <v>34</v>
      </c>
      <c r="C62" s="147">
        <f>C63+C68+C74</f>
        <v>1825.8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s="4" customFormat="1" ht="18.75" customHeight="1" hidden="1" thickBot="1">
      <c r="A63" s="148" t="s">
        <v>279</v>
      </c>
      <c r="B63" s="149" t="s">
        <v>159</v>
      </c>
      <c r="C63" s="147">
        <f>SUM(C64:C67)</f>
        <v>1775.3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s="4" customFormat="1" ht="32.25" customHeight="1" hidden="1" thickBot="1">
      <c r="A64" s="150" t="s">
        <v>280</v>
      </c>
      <c r="B64" s="126" t="s">
        <v>97</v>
      </c>
      <c r="C64" s="151">
        <v>1676.3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s="4" customFormat="1" ht="31.5" customHeight="1" hidden="1" thickBot="1">
      <c r="A65" s="150" t="s">
        <v>280</v>
      </c>
      <c r="B65" s="126" t="s">
        <v>98</v>
      </c>
      <c r="C65" s="151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s="4" customFormat="1" ht="18.75" customHeight="1" hidden="1" thickBot="1">
      <c r="A66" s="150" t="s">
        <v>280</v>
      </c>
      <c r="B66" s="126" t="s">
        <v>99</v>
      </c>
      <c r="C66" s="151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s="4" customFormat="1" ht="18.75">
      <c r="A67" s="150" t="s">
        <v>281</v>
      </c>
      <c r="B67" s="126" t="s">
        <v>100</v>
      </c>
      <c r="C67" s="151">
        <v>99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3" ht="37.5">
      <c r="A68" s="152" t="s">
        <v>282</v>
      </c>
      <c r="B68" s="149" t="s">
        <v>101</v>
      </c>
      <c r="C68" s="147">
        <f>SUM(C69:C73)</f>
        <v>50.5</v>
      </c>
    </row>
    <row r="69" spans="1:3" ht="56.25">
      <c r="A69" s="150" t="s">
        <v>283</v>
      </c>
      <c r="B69" s="126" t="s">
        <v>103</v>
      </c>
      <c r="C69" s="151">
        <v>0.2</v>
      </c>
    </row>
    <row r="70" spans="1:3" ht="56.25">
      <c r="A70" s="150" t="s">
        <v>284</v>
      </c>
      <c r="B70" s="126" t="s">
        <v>0</v>
      </c>
      <c r="C70" s="151">
        <v>50.3</v>
      </c>
    </row>
    <row r="71" spans="1:3" ht="18.75">
      <c r="A71" s="150" t="s">
        <v>102</v>
      </c>
      <c r="B71" s="126" t="s">
        <v>1</v>
      </c>
      <c r="C71" s="151"/>
    </row>
    <row r="72" spans="1:3" ht="37.5">
      <c r="A72" s="150" t="s">
        <v>102</v>
      </c>
      <c r="B72" s="126" t="s">
        <v>2</v>
      </c>
      <c r="C72" s="151"/>
    </row>
    <row r="73" spans="1:3" ht="18.75">
      <c r="A73" s="150" t="s">
        <v>3</v>
      </c>
      <c r="B73" s="126" t="s">
        <v>4</v>
      </c>
      <c r="C73" s="151"/>
    </row>
    <row r="74" spans="1:3" ht="37.5">
      <c r="A74" s="152" t="s">
        <v>105</v>
      </c>
      <c r="B74" s="149" t="s">
        <v>106</v>
      </c>
      <c r="C74" s="147">
        <f>SUM(C75:C76)</f>
        <v>0</v>
      </c>
    </row>
    <row r="75" spans="1:3" ht="56.25">
      <c r="A75" s="150" t="s">
        <v>5</v>
      </c>
      <c r="B75" s="126" t="s">
        <v>6</v>
      </c>
      <c r="C75" s="151"/>
    </row>
    <row r="76" spans="1:3" ht="37.5">
      <c r="A76" s="150" t="s">
        <v>7</v>
      </c>
      <c r="B76" s="126" t="s">
        <v>8</v>
      </c>
      <c r="C76" s="151"/>
    </row>
    <row r="77" spans="1:3" ht="18.75">
      <c r="A77" s="153"/>
      <c r="B77" s="154" t="s">
        <v>9</v>
      </c>
      <c r="C77" s="155"/>
    </row>
  </sheetData>
  <sheetProtection formatCells="0" formatColumns="0" formatRows="0" insertColumns="0" insertRows="0"/>
  <mergeCells count="5">
    <mergeCell ref="A10:C10"/>
    <mergeCell ref="A20:A21"/>
    <mergeCell ref="B20:B21"/>
    <mergeCell ref="C20:C21"/>
    <mergeCell ref="B60:C60"/>
  </mergeCells>
  <conditionalFormatting sqref="C1">
    <cfRule type="expression" priority="1" dxfId="0" stopIfTrue="1">
      <formula>$G1&lt;&gt;""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Zeros="0" zoomScalePageLayoutView="0" workbookViewId="0" topLeftCell="A1">
      <selection activeCell="A12" sqref="A12:B12"/>
    </sheetView>
  </sheetViews>
  <sheetFormatPr defaultColWidth="9.00390625" defaultRowHeight="12.75"/>
  <cols>
    <col min="1" max="1" width="31.625" style="1" customWidth="1"/>
    <col min="2" max="2" width="75.875" style="1" customWidth="1"/>
    <col min="3" max="3" width="20.625" style="1" customWidth="1"/>
    <col min="4" max="4" width="14.875" style="1" customWidth="1"/>
    <col min="5" max="5" width="15.00390625" style="1" customWidth="1"/>
    <col min="6" max="16384" width="9.125" style="1" customWidth="1"/>
  </cols>
  <sheetData>
    <row r="1" spans="2:3" ht="18">
      <c r="B1" s="75" t="s">
        <v>83</v>
      </c>
      <c r="C1" s="76"/>
    </row>
    <row r="2" spans="2:3" ht="18.75">
      <c r="B2" s="12" t="s">
        <v>77</v>
      </c>
      <c r="C2" s="76"/>
    </row>
    <row r="3" spans="2:3" ht="18.75">
      <c r="B3" s="12" t="s">
        <v>203</v>
      </c>
      <c r="C3" s="76"/>
    </row>
    <row r="4" spans="2:3" ht="18.75">
      <c r="B4" s="12" t="s">
        <v>78</v>
      </c>
      <c r="C4" s="76"/>
    </row>
    <row r="5" spans="1:8" s="77" customFormat="1" ht="18.75">
      <c r="A5" s="47"/>
      <c r="B5" s="12" t="s">
        <v>204</v>
      </c>
      <c r="D5" s="9"/>
      <c r="G5" s="5"/>
      <c r="H5" s="5"/>
    </row>
    <row r="6" spans="1:3" ht="18.75">
      <c r="A6" s="2"/>
      <c r="B6" s="12"/>
      <c r="C6" s="76"/>
    </row>
    <row r="7" spans="1:3" ht="12.75">
      <c r="A7" s="2"/>
      <c r="B7" s="76"/>
      <c r="C7" s="76"/>
    </row>
    <row r="8" spans="1:2" ht="44.25" customHeight="1">
      <c r="A8" s="98" t="s">
        <v>210</v>
      </c>
      <c r="B8" s="98"/>
    </row>
    <row r="9" spans="1:2" ht="12.75">
      <c r="A9" s="98"/>
      <c r="B9" s="98"/>
    </row>
    <row r="10" spans="1:2" ht="12.75">
      <c r="A10" s="98"/>
      <c r="B10" s="98"/>
    </row>
    <row r="11" spans="1:2" ht="15.75" customHeight="1" hidden="1" thickBot="1">
      <c r="A11" s="98"/>
      <c r="B11" s="98"/>
    </row>
    <row r="12" spans="1:2" ht="61.5" customHeight="1">
      <c r="A12" s="97" t="s">
        <v>79</v>
      </c>
      <c r="B12" s="97"/>
    </row>
    <row r="13" spans="1:2" ht="15.75">
      <c r="A13" s="78" t="s">
        <v>185</v>
      </c>
      <c r="B13" s="78" t="s">
        <v>183</v>
      </c>
    </row>
    <row r="14" spans="1:2" ht="31.5">
      <c r="A14" s="80" t="s">
        <v>198</v>
      </c>
      <c r="B14" s="3" t="s">
        <v>186</v>
      </c>
    </row>
    <row r="15" spans="1:2" ht="31.5">
      <c r="A15" s="80" t="s">
        <v>199</v>
      </c>
      <c r="B15" s="3" t="s">
        <v>187</v>
      </c>
    </row>
  </sheetData>
  <sheetProtection/>
  <mergeCells count="2">
    <mergeCell ref="A12:B12"/>
    <mergeCell ref="A8:B11"/>
  </mergeCells>
  <conditionalFormatting sqref="A6:A7">
    <cfRule type="expression" priority="1" dxfId="0" stopIfTrue="1">
      <formula>$C6&lt;&gt;""</formula>
    </cfRule>
  </conditionalFormatting>
  <conditionalFormatting sqref="B1">
    <cfRule type="expression" priority="2" dxfId="0" stopIfTrue="1">
      <formula>$F1&lt;&gt;""</formula>
    </cfRule>
  </conditionalFormatting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Zeros="0" zoomScalePageLayoutView="0" workbookViewId="0" topLeftCell="A1">
      <selection activeCell="A7" sqref="A7"/>
    </sheetView>
  </sheetViews>
  <sheetFormatPr defaultColWidth="9.00390625" defaultRowHeight="12.75"/>
  <cols>
    <col min="1" max="1" width="56.375" style="50" customWidth="1"/>
    <col min="2" max="3" width="4.625" style="50" bestFit="1" customWidth="1"/>
    <col min="4" max="4" width="3.25390625" style="50" customWidth="1"/>
    <col min="5" max="5" width="5.00390625" style="50" bestFit="1" customWidth="1"/>
    <col min="6" max="6" width="4.375" style="50" bestFit="1" customWidth="1"/>
    <col min="7" max="7" width="3.625" style="52" bestFit="1" customWidth="1"/>
    <col min="8" max="8" width="10.875" style="46" customWidth="1"/>
    <col min="9" max="16384" width="9.125" style="46" customWidth="1"/>
  </cols>
  <sheetData>
    <row r="1" spans="2:8" ht="18.75">
      <c r="B1" s="48" t="s">
        <v>33</v>
      </c>
      <c r="G1" s="50"/>
      <c r="H1" s="52"/>
    </row>
    <row r="2" spans="2:8" ht="18.75">
      <c r="B2" s="48" t="s">
        <v>49</v>
      </c>
      <c r="G2" s="50"/>
      <c r="H2" s="52"/>
    </row>
    <row r="3" spans="2:8" ht="18.75">
      <c r="B3" s="48" t="s">
        <v>206</v>
      </c>
      <c r="G3" s="50"/>
      <c r="H3" s="52"/>
    </row>
    <row r="4" spans="2:8" ht="18.75">
      <c r="B4" s="48" t="s">
        <v>182</v>
      </c>
      <c r="G4" s="50"/>
      <c r="H4" s="30"/>
    </row>
    <row r="5" spans="2:7" ht="18.75">
      <c r="B5" s="48" t="s">
        <v>205</v>
      </c>
      <c r="C5" s="31"/>
      <c r="D5" s="31"/>
      <c r="E5" s="31"/>
      <c r="G5" s="32"/>
    </row>
    <row r="6" spans="6:7" ht="16.5" customHeight="1">
      <c r="F6" s="33"/>
      <c r="G6" s="34"/>
    </row>
    <row r="7" spans="6:7" ht="16.5" customHeight="1">
      <c r="F7" s="33"/>
      <c r="G7" s="34"/>
    </row>
    <row r="8" spans="1:6" ht="26.25" customHeight="1">
      <c r="A8" s="53"/>
      <c r="B8" s="54"/>
      <c r="C8" s="54"/>
      <c r="D8" s="54"/>
      <c r="E8" s="54"/>
      <c r="F8" s="54"/>
    </row>
    <row r="9" spans="1:8" ht="83.25" customHeight="1">
      <c r="A9" s="102" t="s">
        <v>196</v>
      </c>
      <c r="B9" s="102"/>
      <c r="C9" s="102"/>
      <c r="D9" s="102"/>
      <c r="E9" s="102"/>
      <c r="F9" s="102"/>
      <c r="G9" s="102"/>
      <c r="H9" s="102"/>
    </row>
    <row r="10" spans="1:6" ht="12.75">
      <c r="A10" s="53"/>
      <c r="B10" s="54"/>
      <c r="C10" s="54"/>
      <c r="D10" s="54"/>
      <c r="E10" s="54"/>
      <c r="F10" s="54"/>
    </row>
    <row r="11" spans="1:7" ht="13.5" thickBot="1">
      <c r="A11" s="55"/>
      <c r="B11" s="55"/>
      <c r="C11" s="55"/>
      <c r="D11" s="55"/>
      <c r="E11" s="55"/>
      <c r="F11" s="55"/>
      <c r="G11" s="56"/>
    </row>
    <row r="12" spans="1:8" ht="29.25" customHeight="1" thickBot="1">
      <c r="A12" s="62" t="s">
        <v>171</v>
      </c>
      <c r="B12" s="63" t="s">
        <v>173</v>
      </c>
      <c r="C12" s="63" t="s">
        <v>174</v>
      </c>
      <c r="D12" s="99" t="s">
        <v>175</v>
      </c>
      <c r="E12" s="100"/>
      <c r="F12" s="101"/>
      <c r="G12" s="63" t="s">
        <v>176</v>
      </c>
      <c r="H12" s="74" t="s">
        <v>28</v>
      </c>
    </row>
    <row r="13" spans="1:8" ht="23.25" customHeight="1" thickBot="1">
      <c r="A13" s="35" t="s">
        <v>168</v>
      </c>
      <c r="B13" s="36"/>
      <c r="C13" s="36"/>
      <c r="D13" s="36"/>
      <c r="E13" s="36"/>
      <c r="F13" s="36" t="s">
        <v>177</v>
      </c>
      <c r="G13" s="37" t="s">
        <v>177</v>
      </c>
      <c r="H13" s="16">
        <f>H14</f>
        <v>2408.88</v>
      </c>
    </row>
    <row r="14" spans="1:8" s="57" customFormat="1" ht="13.5" thickBot="1">
      <c r="A14" s="38" t="s">
        <v>104</v>
      </c>
      <c r="B14" s="27"/>
      <c r="C14" s="27"/>
      <c r="D14" s="27"/>
      <c r="E14" s="27"/>
      <c r="F14" s="27"/>
      <c r="G14" s="28"/>
      <c r="H14" s="29">
        <f>H15+H41+H59+H66+H91+H82+H98</f>
        <v>2408.88</v>
      </c>
    </row>
    <row r="15" spans="1:8" s="57" customFormat="1" ht="12.75">
      <c r="A15" s="39" t="s">
        <v>50</v>
      </c>
      <c r="B15" s="13" t="s">
        <v>178</v>
      </c>
      <c r="C15" s="14"/>
      <c r="D15" s="14"/>
      <c r="E15" s="14"/>
      <c r="F15" s="14" t="s">
        <v>177</v>
      </c>
      <c r="G15" s="14" t="s">
        <v>177</v>
      </c>
      <c r="H15" s="15">
        <f>H16+H21+H36</f>
        <v>1329.5800000000002</v>
      </c>
    </row>
    <row r="16" spans="1:8" s="71" customFormat="1" ht="24">
      <c r="A16" s="67" t="s">
        <v>121</v>
      </c>
      <c r="B16" s="69" t="s">
        <v>178</v>
      </c>
      <c r="C16" s="69" t="s">
        <v>11</v>
      </c>
      <c r="D16" s="69"/>
      <c r="E16" s="69"/>
      <c r="F16" s="69"/>
      <c r="G16" s="69"/>
      <c r="H16" s="70">
        <f>H17</f>
        <v>299.28</v>
      </c>
    </row>
    <row r="17" spans="1:8" ht="12.75">
      <c r="A17" s="41" t="s">
        <v>123</v>
      </c>
      <c r="B17" s="24" t="s">
        <v>178</v>
      </c>
      <c r="C17" s="24" t="s">
        <v>11</v>
      </c>
      <c r="D17" s="24" t="s">
        <v>122</v>
      </c>
      <c r="E17" s="24" t="s">
        <v>132</v>
      </c>
      <c r="F17" s="24"/>
      <c r="G17" s="24"/>
      <c r="H17" s="26">
        <f>H18</f>
        <v>299.28</v>
      </c>
    </row>
    <row r="18" spans="1:8" ht="12.75">
      <c r="A18" s="42" t="s">
        <v>56</v>
      </c>
      <c r="B18" s="18" t="s">
        <v>178</v>
      </c>
      <c r="C18" s="18" t="s">
        <v>11</v>
      </c>
      <c r="D18" s="18" t="s">
        <v>122</v>
      </c>
      <c r="E18" s="18" t="s">
        <v>184</v>
      </c>
      <c r="F18" s="18"/>
      <c r="G18" s="18"/>
      <c r="H18" s="19">
        <f>H19</f>
        <v>299.28</v>
      </c>
    </row>
    <row r="19" spans="1:8" ht="22.5">
      <c r="A19" s="58" t="s">
        <v>125</v>
      </c>
      <c r="B19" s="59" t="s">
        <v>178</v>
      </c>
      <c r="C19" s="59" t="s">
        <v>11</v>
      </c>
      <c r="D19" s="59" t="s">
        <v>122</v>
      </c>
      <c r="E19" s="59" t="s">
        <v>184</v>
      </c>
      <c r="F19" s="59" t="s">
        <v>117</v>
      </c>
      <c r="G19" s="59"/>
      <c r="H19" s="22">
        <f>H20</f>
        <v>299.28</v>
      </c>
    </row>
    <row r="20" spans="1:8" ht="22.5">
      <c r="A20" s="61" t="s">
        <v>136</v>
      </c>
      <c r="B20" s="20" t="s">
        <v>178</v>
      </c>
      <c r="C20" s="20" t="s">
        <v>11</v>
      </c>
      <c r="D20" s="20" t="s">
        <v>122</v>
      </c>
      <c r="E20" s="20" t="s">
        <v>184</v>
      </c>
      <c r="F20" s="20" t="s">
        <v>117</v>
      </c>
      <c r="G20" s="20" t="s">
        <v>194</v>
      </c>
      <c r="H20" s="21">
        <f>прил5!I20</f>
        <v>299.28</v>
      </c>
    </row>
    <row r="21" spans="1:8" s="71" customFormat="1" ht="36">
      <c r="A21" s="67" t="s">
        <v>160</v>
      </c>
      <c r="B21" s="69" t="s">
        <v>178</v>
      </c>
      <c r="C21" s="69" t="s">
        <v>179</v>
      </c>
      <c r="D21" s="69"/>
      <c r="E21" s="69"/>
      <c r="F21" s="69"/>
      <c r="G21" s="69" t="s">
        <v>177</v>
      </c>
      <c r="H21" s="70">
        <f>H22+H31</f>
        <v>1030.3000000000002</v>
      </c>
    </row>
    <row r="22" spans="1:8" ht="12.75">
      <c r="A22" s="41" t="s">
        <v>123</v>
      </c>
      <c r="B22" s="24" t="s">
        <v>178</v>
      </c>
      <c r="C22" s="24" t="s">
        <v>11</v>
      </c>
      <c r="D22" s="24" t="s">
        <v>122</v>
      </c>
      <c r="E22" s="24" t="s">
        <v>132</v>
      </c>
      <c r="F22" s="24"/>
      <c r="G22" s="24"/>
      <c r="H22" s="26">
        <f>H23</f>
        <v>1030.1000000000001</v>
      </c>
    </row>
    <row r="23" spans="1:8" ht="22.5">
      <c r="A23" s="42" t="s">
        <v>124</v>
      </c>
      <c r="B23" s="18" t="s">
        <v>178</v>
      </c>
      <c r="C23" s="18" t="s">
        <v>179</v>
      </c>
      <c r="D23" s="18" t="s">
        <v>122</v>
      </c>
      <c r="E23" s="18" t="s">
        <v>110</v>
      </c>
      <c r="F23" s="18"/>
      <c r="G23" s="18"/>
      <c r="H23" s="19">
        <f>H24+H26</f>
        <v>1030.1000000000001</v>
      </c>
    </row>
    <row r="24" spans="1:8" ht="22.5">
      <c r="A24" s="58" t="s">
        <v>120</v>
      </c>
      <c r="B24" s="59" t="s">
        <v>178</v>
      </c>
      <c r="C24" s="59" t="s">
        <v>179</v>
      </c>
      <c r="D24" s="59" t="s">
        <v>122</v>
      </c>
      <c r="E24" s="59" t="s">
        <v>110</v>
      </c>
      <c r="F24" s="59" t="s">
        <v>117</v>
      </c>
      <c r="G24" s="59"/>
      <c r="H24" s="23">
        <f>H25</f>
        <v>616.2</v>
      </c>
    </row>
    <row r="25" spans="1:8" ht="22.5">
      <c r="A25" s="61" t="s">
        <v>136</v>
      </c>
      <c r="B25" s="20" t="s">
        <v>178</v>
      </c>
      <c r="C25" s="20" t="s">
        <v>179</v>
      </c>
      <c r="D25" s="20" t="s">
        <v>122</v>
      </c>
      <c r="E25" s="20" t="s">
        <v>110</v>
      </c>
      <c r="F25" s="20" t="s">
        <v>117</v>
      </c>
      <c r="G25" s="20" t="s">
        <v>133</v>
      </c>
      <c r="H25" s="21">
        <f>прил5!I25</f>
        <v>616.2</v>
      </c>
    </row>
    <row r="26" spans="1:8" ht="12.75">
      <c r="A26" s="58" t="s">
        <v>119</v>
      </c>
      <c r="B26" s="59" t="s">
        <v>178</v>
      </c>
      <c r="C26" s="59" t="s">
        <v>179</v>
      </c>
      <c r="D26" s="59" t="s">
        <v>122</v>
      </c>
      <c r="E26" s="59" t="s">
        <v>110</v>
      </c>
      <c r="F26" s="59" t="s">
        <v>118</v>
      </c>
      <c r="G26" s="59"/>
      <c r="H26" s="23">
        <f>SUM(H27:H30)</f>
        <v>413.90000000000003</v>
      </c>
    </row>
    <row r="27" spans="1:8" ht="22.5">
      <c r="A27" s="61" t="s">
        <v>137</v>
      </c>
      <c r="B27" s="20" t="s">
        <v>178</v>
      </c>
      <c r="C27" s="20" t="s">
        <v>179</v>
      </c>
      <c r="D27" s="20" t="s">
        <v>122</v>
      </c>
      <c r="E27" s="20" t="s">
        <v>110</v>
      </c>
      <c r="F27" s="20" t="s">
        <v>118</v>
      </c>
      <c r="G27" s="20" t="s">
        <v>111</v>
      </c>
      <c r="H27" s="21">
        <f>прил5!I27</f>
        <v>23.8</v>
      </c>
    </row>
    <row r="28" spans="1:8" ht="22.5">
      <c r="A28" s="61" t="s">
        <v>138</v>
      </c>
      <c r="B28" s="20" t="s">
        <v>178</v>
      </c>
      <c r="C28" s="20" t="s">
        <v>179</v>
      </c>
      <c r="D28" s="20" t="s">
        <v>122</v>
      </c>
      <c r="E28" s="20" t="s">
        <v>110</v>
      </c>
      <c r="F28" s="20" t="s">
        <v>118</v>
      </c>
      <c r="G28" s="20" t="s">
        <v>134</v>
      </c>
      <c r="H28" s="21">
        <f>прил5!I28</f>
        <v>330</v>
      </c>
    </row>
    <row r="29" spans="1:8" ht="12.75">
      <c r="A29" s="61" t="s">
        <v>161</v>
      </c>
      <c r="B29" s="20" t="s">
        <v>178</v>
      </c>
      <c r="C29" s="20" t="s">
        <v>179</v>
      </c>
      <c r="D29" s="20" t="s">
        <v>122</v>
      </c>
      <c r="E29" s="20" t="s">
        <v>110</v>
      </c>
      <c r="F29" s="20" t="s">
        <v>118</v>
      </c>
      <c r="G29" s="20" t="s">
        <v>135</v>
      </c>
      <c r="H29" s="21">
        <f>прил5!I29</f>
        <v>60.1</v>
      </c>
    </row>
    <row r="30" spans="1:8" ht="12.75">
      <c r="A30" s="61" t="s">
        <v>140</v>
      </c>
      <c r="B30" s="20" t="s">
        <v>178</v>
      </c>
      <c r="C30" s="20" t="s">
        <v>179</v>
      </c>
      <c r="D30" s="20" t="s">
        <v>122</v>
      </c>
      <c r="E30" s="20" t="s">
        <v>110</v>
      </c>
      <c r="F30" s="20" t="s">
        <v>118</v>
      </c>
      <c r="G30" s="20" t="s">
        <v>139</v>
      </c>
      <c r="H30" s="21">
        <f>прил5!I30</f>
        <v>0</v>
      </c>
    </row>
    <row r="31" spans="1:8" ht="22.5">
      <c r="A31" s="41" t="s">
        <v>141</v>
      </c>
      <c r="B31" s="24" t="s">
        <v>178</v>
      </c>
      <c r="C31" s="24" t="s">
        <v>179</v>
      </c>
      <c r="D31" s="24" t="s">
        <v>142</v>
      </c>
      <c r="E31" s="24" t="s">
        <v>132</v>
      </c>
      <c r="F31" s="24" t="s">
        <v>177</v>
      </c>
      <c r="G31" s="24" t="s">
        <v>177</v>
      </c>
      <c r="H31" s="26">
        <f>H32</f>
        <v>0.2</v>
      </c>
    </row>
    <row r="32" spans="1:8" ht="33.75">
      <c r="A32" s="42" t="s">
        <v>143</v>
      </c>
      <c r="B32" s="18" t="s">
        <v>178</v>
      </c>
      <c r="C32" s="18" t="s">
        <v>179</v>
      </c>
      <c r="D32" s="18" t="s">
        <v>142</v>
      </c>
      <c r="E32" s="18" t="s">
        <v>184</v>
      </c>
      <c r="F32" s="18" t="s">
        <v>177</v>
      </c>
      <c r="G32" s="18" t="s">
        <v>177</v>
      </c>
      <c r="H32" s="19">
        <f>H33</f>
        <v>0.2</v>
      </c>
    </row>
    <row r="33" spans="1:8" ht="33.75">
      <c r="A33" s="58" t="s">
        <v>144</v>
      </c>
      <c r="B33" s="59" t="s">
        <v>178</v>
      </c>
      <c r="C33" s="59" t="s">
        <v>179</v>
      </c>
      <c r="D33" s="59" t="s">
        <v>142</v>
      </c>
      <c r="E33" s="59" t="s">
        <v>184</v>
      </c>
      <c r="F33" s="59" t="s">
        <v>145</v>
      </c>
      <c r="G33" s="59" t="s">
        <v>177</v>
      </c>
      <c r="H33" s="23">
        <f>H34</f>
        <v>0.2</v>
      </c>
    </row>
    <row r="34" spans="1:8" ht="35.25" customHeight="1">
      <c r="A34" s="40" t="s">
        <v>126</v>
      </c>
      <c r="B34" s="17" t="s">
        <v>178</v>
      </c>
      <c r="C34" s="17" t="s">
        <v>179</v>
      </c>
      <c r="D34" s="17" t="s">
        <v>142</v>
      </c>
      <c r="E34" s="17" t="s">
        <v>184</v>
      </c>
      <c r="F34" s="17" t="s">
        <v>127</v>
      </c>
      <c r="G34" s="17" t="s">
        <v>177</v>
      </c>
      <c r="H34" s="60">
        <f>H35</f>
        <v>0.2</v>
      </c>
    </row>
    <row r="35" spans="1:8" ht="22.5">
      <c r="A35" s="61" t="s">
        <v>138</v>
      </c>
      <c r="B35" s="20" t="s">
        <v>178</v>
      </c>
      <c r="C35" s="20" t="s">
        <v>179</v>
      </c>
      <c r="D35" s="20" t="s">
        <v>142</v>
      </c>
      <c r="E35" s="20" t="s">
        <v>184</v>
      </c>
      <c r="F35" s="20" t="s">
        <v>127</v>
      </c>
      <c r="G35" s="20" t="s">
        <v>134</v>
      </c>
      <c r="H35" s="21">
        <f>прил5!I35</f>
        <v>0.2</v>
      </c>
    </row>
    <row r="36" spans="1:8" s="71" customFormat="1" ht="12">
      <c r="A36" s="67" t="s">
        <v>109</v>
      </c>
      <c r="B36" s="69" t="s">
        <v>178</v>
      </c>
      <c r="C36" s="69" t="s">
        <v>167</v>
      </c>
      <c r="D36" s="69"/>
      <c r="E36" s="69"/>
      <c r="F36" s="69"/>
      <c r="G36" s="69"/>
      <c r="H36" s="70">
        <f>H37</f>
        <v>0</v>
      </c>
    </row>
    <row r="37" spans="1:8" ht="12.75">
      <c r="A37" s="41" t="s">
        <v>128</v>
      </c>
      <c r="B37" s="24" t="s">
        <v>178</v>
      </c>
      <c r="C37" s="24" t="s">
        <v>167</v>
      </c>
      <c r="D37" s="24" t="s">
        <v>142</v>
      </c>
      <c r="E37" s="24" t="s">
        <v>132</v>
      </c>
      <c r="F37" s="24"/>
      <c r="G37" s="24"/>
      <c r="H37" s="26">
        <f>H38</f>
        <v>0</v>
      </c>
    </row>
    <row r="38" spans="1:8" ht="33.75">
      <c r="A38" s="42" t="s">
        <v>143</v>
      </c>
      <c r="B38" s="18" t="s">
        <v>178</v>
      </c>
      <c r="C38" s="18" t="s">
        <v>167</v>
      </c>
      <c r="D38" s="18" t="s">
        <v>142</v>
      </c>
      <c r="E38" s="18" t="s">
        <v>184</v>
      </c>
      <c r="F38" s="18"/>
      <c r="G38" s="18"/>
      <c r="H38" s="19">
        <f>H39</f>
        <v>0</v>
      </c>
    </row>
    <row r="39" spans="1:8" ht="12.75">
      <c r="A39" s="58" t="s">
        <v>163</v>
      </c>
      <c r="B39" s="59" t="s">
        <v>178</v>
      </c>
      <c r="C39" s="59" t="s">
        <v>167</v>
      </c>
      <c r="D39" s="59" t="s">
        <v>142</v>
      </c>
      <c r="E39" s="59" t="s">
        <v>184</v>
      </c>
      <c r="F39" s="59" t="s">
        <v>129</v>
      </c>
      <c r="G39" s="59"/>
      <c r="H39" s="22">
        <f>H40</f>
        <v>0</v>
      </c>
    </row>
    <row r="40" spans="1:8" ht="12.75">
      <c r="A40" s="61" t="s">
        <v>149</v>
      </c>
      <c r="B40" s="20" t="s">
        <v>178</v>
      </c>
      <c r="C40" s="20" t="s">
        <v>167</v>
      </c>
      <c r="D40" s="20" t="s">
        <v>142</v>
      </c>
      <c r="E40" s="20" t="s">
        <v>184</v>
      </c>
      <c r="F40" s="20" t="s">
        <v>129</v>
      </c>
      <c r="G40" s="20" t="s">
        <v>148</v>
      </c>
      <c r="H40" s="21">
        <f>прил5!I40</f>
        <v>0</v>
      </c>
    </row>
    <row r="41" spans="1:8" s="57" customFormat="1" ht="12.75">
      <c r="A41" s="43" t="s">
        <v>57</v>
      </c>
      <c r="B41" s="7" t="s">
        <v>11</v>
      </c>
      <c r="C41" s="8"/>
      <c r="D41" s="8" t="s">
        <v>177</v>
      </c>
      <c r="E41" s="8" t="s">
        <v>177</v>
      </c>
      <c r="F41" s="8" t="s">
        <v>177</v>
      </c>
      <c r="G41" s="8" t="s">
        <v>177</v>
      </c>
      <c r="H41" s="11">
        <f>H42</f>
        <v>50.3</v>
      </c>
    </row>
    <row r="42" spans="1:8" s="71" customFormat="1" ht="12">
      <c r="A42" s="67" t="s">
        <v>58</v>
      </c>
      <c r="B42" s="69" t="s">
        <v>11</v>
      </c>
      <c r="C42" s="69" t="s">
        <v>10</v>
      </c>
      <c r="D42" s="69" t="s">
        <v>177</v>
      </c>
      <c r="E42" s="69" t="s">
        <v>177</v>
      </c>
      <c r="F42" s="69" t="s">
        <v>177</v>
      </c>
      <c r="G42" s="69" t="s">
        <v>177</v>
      </c>
      <c r="H42" s="70">
        <f>H43</f>
        <v>50.3</v>
      </c>
    </row>
    <row r="43" spans="1:8" ht="22.5">
      <c r="A43" s="41" t="s">
        <v>17</v>
      </c>
      <c r="B43" s="24" t="s">
        <v>11</v>
      </c>
      <c r="C43" s="24" t="s">
        <v>10</v>
      </c>
      <c r="D43" s="24" t="s">
        <v>18</v>
      </c>
      <c r="E43" s="24" t="s">
        <v>132</v>
      </c>
      <c r="F43" s="24" t="s">
        <v>177</v>
      </c>
      <c r="G43" s="24" t="s">
        <v>177</v>
      </c>
      <c r="H43" s="26">
        <f>H44</f>
        <v>50.3</v>
      </c>
    </row>
    <row r="44" spans="1:8" ht="45">
      <c r="A44" s="42" t="s">
        <v>19</v>
      </c>
      <c r="B44" s="18" t="s">
        <v>11</v>
      </c>
      <c r="C44" s="18" t="s">
        <v>10</v>
      </c>
      <c r="D44" s="18" t="s">
        <v>18</v>
      </c>
      <c r="E44" s="18" t="s">
        <v>20</v>
      </c>
      <c r="F44" s="18" t="s">
        <v>177</v>
      </c>
      <c r="G44" s="18" t="s">
        <v>177</v>
      </c>
      <c r="H44" s="19">
        <f>H45</f>
        <v>50.3</v>
      </c>
    </row>
    <row r="45" spans="1:8" ht="22.5">
      <c r="A45" s="58" t="s">
        <v>59</v>
      </c>
      <c r="B45" s="59" t="s">
        <v>11</v>
      </c>
      <c r="C45" s="59" t="s">
        <v>10</v>
      </c>
      <c r="D45" s="59" t="s">
        <v>18</v>
      </c>
      <c r="E45" s="59" t="s">
        <v>20</v>
      </c>
      <c r="F45" s="59" t="s">
        <v>60</v>
      </c>
      <c r="G45" s="59" t="s">
        <v>177</v>
      </c>
      <c r="H45" s="22">
        <f>SUM(H46:H48)</f>
        <v>50.3</v>
      </c>
    </row>
    <row r="46" spans="1:8" ht="22.5">
      <c r="A46" s="61" t="s">
        <v>136</v>
      </c>
      <c r="B46" s="20" t="s">
        <v>11</v>
      </c>
      <c r="C46" s="20" t="s">
        <v>10</v>
      </c>
      <c r="D46" s="20" t="s">
        <v>18</v>
      </c>
      <c r="E46" s="20" t="s">
        <v>20</v>
      </c>
      <c r="F46" s="20" t="s">
        <v>60</v>
      </c>
      <c r="G46" s="20" t="s">
        <v>133</v>
      </c>
      <c r="H46" s="21">
        <f>прил5!I46</f>
        <v>44.3</v>
      </c>
    </row>
    <row r="47" spans="1:8" ht="22.5">
      <c r="A47" s="61" t="s">
        <v>137</v>
      </c>
      <c r="B47" s="20" t="s">
        <v>11</v>
      </c>
      <c r="C47" s="20" t="s">
        <v>10</v>
      </c>
      <c r="D47" s="20" t="s">
        <v>18</v>
      </c>
      <c r="E47" s="20" t="s">
        <v>20</v>
      </c>
      <c r="F47" s="20" t="s">
        <v>60</v>
      </c>
      <c r="G47" s="20" t="s">
        <v>111</v>
      </c>
      <c r="H47" s="21">
        <f>прил5!I47</f>
        <v>1</v>
      </c>
    </row>
    <row r="48" spans="1:8" ht="22.5">
      <c r="A48" s="61" t="s">
        <v>138</v>
      </c>
      <c r="B48" s="20" t="s">
        <v>11</v>
      </c>
      <c r="C48" s="20" t="s">
        <v>10</v>
      </c>
      <c r="D48" s="20" t="s">
        <v>18</v>
      </c>
      <c r="E48" s="20" t="s">
        <v>20</v>
      </c>
      <c r="F48" s="20" t="s">
        <v>60</v>
      </c>
      <c r="G48" s="20" t="s">
        <v>134</v>
      </c>
      <c r="H48" s="21">
        <f>прил5!I48</f>
        <v>5</v>
      </c>
    </row>
    <row r="49" spans="1:8" s="57" customFormat="1" ht="25.5" hidden="1">
      <c r="A49" s="43" t="s">
        <v>147</v>
      </c>
      <c r="B49" s="7" t="s">
        <v>10</v>
      </c>
      <c r="C49" s="8"/>
      <c r="D49" s="8"/>
      <c r="E49" s="8"/>
      <c r="F49" s="8" t="s">
        <v>177</v>
      </c>
      <c r="G49" s="8" t="s">
        <v>177</v>
      </c>
      <c r="H49" s="11">
        <f>H50</f>
        <v>0</v>
      </c>
    </row>
    <row r="50" spans="1:8" s="71" customFormat="1" ht="12" hidden="1">
      <c r="A50" s="67" t="s">
        <v>51</v>
      </c>
      <c r="B50" s="69" t="s">
        <v>10</v>
      </c>
      <c r="C50" s="69" t="s">
        <v>179</v>
      </c>
      <c r="D50" s="69"/>
      <c r="E50" s="69" t="s">
        <v>177</v>
      </c>
      <c r="F50" s="69" t="s">
        <v>177</v>
      </c>
      <c r="G50" s="69" t="s">
        <v>177</v>
      </c>
      <c r="H50" s="70">
        <f>H51</f>
        <v>0</v>
      </c>
    </row>
    <row r="51" spans="1:8" ht="22.5" hidden="1">
      <c r="A51" s="41" t="s">
        <v>141</v>
      </c>
      <c r="B51" s="24" t="s">
        <v>10</v>
      </c>
      <c r="C51" s="24" t="s">
        <v>179</v>
      </c>
      <c r="D51" s="24" t="s">
        <v>142</v>
      </c>
      <c r="E51" s="24" t="s">
        <v>132</v>
      </c>
      <c r="F51" s="24" t="s">
        <v>177</v>
      </c>
      <c r="G51" s="24" t="s">
        <v>177</v>
      </c>
      <c r="H51" s="26">
        <f>H52</f>
        <v>0</v>
      </c>
    </row>
    <row r="52" spans="1:8" ht="33.75" hidden="1">
      <c r="A52" s="42" t="s">
        <v>143</v>
      </c>
      <c r="B52" s="18" t="s">
        <v>10</v>
      </c>
      <c r="C52" s="18" t="s">
        <v>179</v>
      </c>
      <c r="D52" s="18" t="s">
        <v>142</v>
      </c>
      <c r="E52" s="18" t="s">
        <v>184</v>
      </c>
      <c r="F52" s="18" t="s">
        <v>177</v>
      </c>
      <c r="G52" s="18" t="s">
        <v>177</v>
      </c>
      <c r="H52" s="19">
        <f>H53</f>
        <v>0</v>
      </c>
    </row>
    <row r="53" spans="1:8" ht="12.75" hidden="1">
      <c r="A53" s="58" t="s">
        <v>52</v>
      </c>
      <c r="B53" s="59" t="s">
        <v>10</v>
      </c>
      <c r="C53" s="59" t="s">
        <v>179</v>
      </c>
      <c r="D53" s="59" t="s">
        <v>142</v>
      </c>
      <c r="E53" s="59" t="s">
        <v>184</v>
      </c>
      <c r="F53" s="59" t="s">
        <v>146</v>
      </c>
      <c r="G53" s="59" t="s">
        <v>177</v>
      </c>
      <c r="H53" s="22">
        <f>SUM(H54:H58)</f>
        <v>0</v>
      </c>
    </row>
    <row r="54" spans="1:8" ht="22.5" hidden="1">
      <c r="A54" s="66" t="s">
        <v>136</v>
      </c>
      <c r="B54" s="20" t="s">
        <v>10</v>
      </c>
      <c r="C54" s="20" t="s">
        <v>179</v>
      </c>
      <c r="D54" s="20" t="s">
        <v>142</v>
      </c>
      <c r="E54" s="20" t="s">
        <v>184</v>
      </c>
      <c r="F54" s="20" t="s">
        <v>146</v>
      </c>
      <c r="G54" s="20" t="s">
        <v>133</v>
      </c>
      <c r="H54" s="21"/>
    </row>
    <row r="55" spans="1:8" ht="22.5" hidden="1">
      <c r="A55" s="61" t="s">
        <v>137</v>
      </c>
      <c r="B55" s="20" t="s">
        <v>10</v>
      </c>
      <c r="C55" s="20" t="s">
        <v>179</v>
      </c>
      <c r="D55" s="20" t="s">
        <v>142</v>
      </c>
      <c r="E55" s="20" t="s">
        <v>184</v>
      </c>
      <c r="F55" s="20" t="s">
        <v>146</v>
      </c>
      <c r="G55" s="20" t="s">
        <v>111</v>
      </c>
      <c r="H55" s="21"/>
    </row>
    <row r="56" spans="1:8" ht="22.5" hidden="1">
      <c r="A56" s="61" t="s">
        <v>138</v>
      </c>
      <c r="B56" s="20" t="s">
        <v>10</v>
      </c>
      <c r="C56" s="20" t="s">
        <v>179</v>
      </c>
      <c r="D56" s="20" t="s">
        <v>142</v>
      </c>
      <c r="E56" s="20" t="s">
        <v>184</v>
      </c>
      <c r="F56" s="20" t="s">
        <v>146</v>
      </c>
      <c r="G56" s="20" t="s">
        <v>134</v>
      </c>
      <c r="H56" s="21"/>
    </row>
    <row r="57" spans="1:8" ht="12.75" hidden="1">
      <c r="A57" s="61" t="s">
        <v>161</v>
      </c>
      <c r="B57" s="20" t="s">
        <v>10</v>
      </c>
      <c r="C57" s="20" t="s">
        <v>179</v>
      </c>
      <c r="D57" s="20" t="s">
        <v>142</v>
      </c>
      <c r="E57" s="20" t="s">
        <v>184</v>
      </c>
      <c r="F57" s="20" t="s">
        <v>146</v>
      </c>
      <c r="G57" s="20" t="s">
        <v>135</v>
      </c>
      <c r="H57" s="21"/>
    </row>
    <row r="58" spans="1:8" ht="12.75" hidden="1">
      <c r="A58" s="61" t="s">
        <v>140</v>
      </c>
      <c r="B58" s="20" t="s">
        <v>10</v>
      </c>
      <c r="C58" s="20" t="s">
        <v>179</v>
      </c>
      <c r="D58" s="20" t="s">
        <v>142</v>
      </c>
      <c r="E58" s="20" t="s">
        <v>184</v>
      </c>
      <c r="F58" s="20" t="s">
        <v>146</v>
      </c>
      <c r="G58" s="20" t="s">
        <v>139</v>
      </c>
      <c r="H58" s="21"/>
    </row>
    <row r="59" spans="1:8" s="57" customFormat="1" ht="12.75">
      <c r="A59" s="43" t="s">
        <v>157</v>
      </c>
      <c r="B59" s="7" t="s">
        <v>179</v>
      </c>
      <c r="C59" s="8"/>
      <c r="D59" s="8"/>
      <c r="E59" s="8"/>
      <c r="F59" s="8"/>
      <c r="G59" s="8"/>
      <c r="H59" s="11">
        <f>H60</f>
        <v>181.5</v>
      </c>
    </row>
    <row r="60" spans="1:8" s="71" customFormat="1" ht="12">
      <c r="A60" s="67" t="s">
        <v>61</v>
      </c>
      <c r="B60" s="69" t="s">
        <v>179</v>
      </c>
      <c r="C60" s="69" t="s">
        <v>162</v>
      </c>
      <c r="D60" s="69"/>
      <c r="E60" s="69"/>
      <c r="F60" s="69"/>
      <c r="G60" s="69"/>
      <c r="H60" s="70">
        <f>H61</f>
        <v>181.5</v>
      </c>
    </row>
    <row r="61" spans="1:8" ht="22.5">
      <c r="A61" s="41" t="s">
        <v>141</v>
      </c>
      <c r="B61" s="24" t="s">
        <v>179</v>
      </c>
      <c r="C61" s="24" t="s">
        <v>162</v>
      </c>
      <c r="D61" s="24" t="s">
        <v>142</v>
      </c>
      <c r="E61" s="24" t="s">
        <v>132</v>
      </c>
      <c r="F61" s="24"/>
      <c r="G61" s="24"/>
      <c r="H61" s="26">
        <f>H62</f>
        <v>181.5</v>
      </c>
    </row>
    <row r="62" spans="1:8" ht="33.75">
      <c r="A62" s="42" t="s">
        <v>143</v>
      </c>
      <c r="B62" s="18" t="s">
        <v>179</v>
      </c>
      <c r="C62" s="18" t="s">
        <v>162</v>
      </c>
      <c r="D62" s="18" t="s">
        <v>142</v>
      </c>
      <c r="E62" s="18" t="s">
        <v>184</v>
      </c>
      <c r="F62" s="18"/>
      <c r="G62" s="18"/>
      <c r="H62" s="19">
        <f>H63</f>
        <v>181.5</v>
      </c>
    </row>
    <row r="63" spans="1:8" ht="33.75">
      <c r="A63" s="58" t="s">
        <v>63</v>
      </c>
      <c r="B63" s="59" t="s">
        <v>179</v>
      </c>
      <c r="C63" s="59" t="s">
        <v>162</v>
      </c>
      <c r="D63" s="59" t="s">
        <v>142</v>
      </c>
      <c r="E63" s="59" t="s">
        <v>184</v>
      </c>
      <c r="F63" s="59" t="s">
        <v>62</v>
      </c>
      <c r="G63" s="59"/>
      <c r="H63" s="22">
        <f>SUM(H64:H65)</f>
        <v>181.5</v>
      </c>
    </row>
    <row r="64" spans="1:8" ht="22.5">
      <c r="A64" s="61" t="s">
        <v>64</v>
      </c>
      <c r="B64" s="20" t="s">
        <v>179</v>
      </c>
      <c r="C64" s="20" t="s">
        <v>162</v>
      </c>
      <c r="D64" s="20" t="s">
        <v>142</v>
      </c>
      <c r="E64" s="20" t="s">
        <v>184</v>
      </c>
      <c r="F64" s="20" t="s">
        <v>62</v>
      </c>
      <c r="G64" s="20" t="s">
        <v>65</v>
      </c>
      <c r="H64" s="21">
        <f>прил5!I64</f>
        <v>81.5</v>
      </c>
    </row>
    <row r="65" spans="1:8" ht="22.5">
      <c r="A65" s="61" t="s">
        <v>138</v>
      </c>
      <c r="B65" s="20" t="s">
        <v>179</v>
      </c>
      <c r="C65" s="20" t="s">
        <v>162</v>
      </c>
      <c r="D65" s="20" t="s">
        <v>142</v>
      </c>
      <c r="E65" s="20" t="s">
        <v>184</v>
      </c>
      <c r="F65" s="20" t="s">
        <v>62</v>
      </c>
      <c r="G65" s="20" t="s">
        <v>134</v>
      </c>
      <c r="H65" s="21">
        <f>прил5!I65</f>
        <v>100</v>
      </c>
    </row>
    <row r="66" spans="1:8" s="57" customFormat="1" ht="12.75">
      <c r="A66" s="43" t="s">
        <v>66</v>
      </c>
      <c r="B66" s="7" t="s">
        <v>13</v>
      </c>
      <c r="C66" s="8"/>
      <c r="D66" s="8"/>
      <c r="E66" s="8"/>
      <c r="F66" s="8"/>
      <c r="G66" s="8"/>
      <c r="H66" s="11">
        <f>H67</f>
        <v>95.1</v>
      </c>
    </row>
    <row r="67" spans="1:8" s="71" customFormat="1" ht="12">
      <c r="A67" s="67" t="s">
        <v>68</v>
      </c>
      <c r="B67" s="69" t="s">
        <v>13</v>
      </c>
      <c r="C67" s="69" t="s">
        <v>10</v>
      </c>
      <c r="D67" s="69"/>
      <c r="E67" s="69"/>
      <c r="F67" s="69"/>
      <c r="G67" s="69"/>
      <c r="H67" s="70">
        <f>H68</f>
        <v>95.1</v>
      </c>
    </row>
    <row r="68" spans="1:8" ht="22.5">
      <c r="A68" s="41" t="s">
        <v>141</v>
      </c>
      <c r="B68" s="24" t="s">
        <v>13</v>
      </c>
      <c r="C68" s="24" t="s">
        <v>10</v>
      </c>
      <c r="D68" s="24" t="s">
        <v>142</v>
      </c>
      <c r="E68" s="24" t="s">
        <v>132</v>
      </c>
      <c r="F68" s="24"/>
      <c r="G68" s="24"/>
      <c r="H68" s="26">
        <f>H69</f>
        <v>95.1</v>
      </c>
    </row>
    <row r="69" spans="1:8" ht="33.75">
      <c r="A69" s="42" t="s">
        <v>143</v>
      </c>
      <c r="B69" s="18" t="s">
        <v>13</v>
      </c>
      <c r="C69" s="18" t="s">
        <v>10</v>
      </c>
      <c r="D69" s="18" t="s">
        <v>142</v>
      </c>
      <c r="E69" s="18" t="s">
        <v>184</v>
      </c>
      <c r="F69" s="18"/>
      <c r="G69" s="18"/>
      <c r="H69" s="19">
        <f>H70+H73+H76+H79</f>
        <v>95.1</v>
      </c>
    </row>
    <row r="70" spans="1:8" ht="12.75">
      <c r="A70" s="58" t="s">
        <v>69</v>
      </c>
      <c r="B70" s="59" t="s">
        <v>13</v>
      </c>
      <c r="C70" s="59" t="s">
        <v>10</v>
      </c>
      <c r="D70" s="59" t="s">
        <v>142</v>
      </c>
      <c r="E70" s="59" t="s">
        <v>184</v>
      </c>
      <c r="F70" s="59" t="s">
        <v>67</v>
      </c>
      <c r="G70" s="59"/>
      <c r="H70" s="22">
        <f>SUM(H71:H72)</f>
        <v>0</v>
      </c>
    </row>
    <row r="71" spans="1:8" ht="22.5">
      <c r="A71" s="61" t="s">
        <v>64</v>
      </c>
      <c r="B71" s="20" t="s">
        <v>13</v>
      </c>
      <c r="C71" s="20" t="s">
        <v>10</v>
      </c>
      <c r="D71" s="20" t="s">
        <v>142</v>
      </c>
      <c r="E71" s="20" t="s">
        <v>184</v>
      </c>
      <c r="F71" s="20" t="s">
        <v>67</v>
      </c>
      <c r="G71" s="20" t="s">
        <v>65</v>
      </c>
      <c r="H71" s="21">
        <f>прил5!I71</f>
        <v>0</v>
      </c>
    </row>
    <row r="72" spans="1:8" ht="22.5">
      <c r="A72" s="61" t="s">
        <v>138</v>
      </c>
      <c r="B72" s="20" t="s">
        <v>13</v>
      </c>
      <c r="C72" s="20" t="s">
        <v>10</v>
      </c>
      <c r="D72" s="20" t="s">
        <v>142</v>
      </c>
      <c r="E72" s="20" t="s">
        <v>184</v>
      </c>
      <c r="F72" s="20" t="s">
        <v>67</v>
      </c>
      <c r="G72" s="20" t="s">
        <v>134</v>
      </c>
      <c r="H72" s="21">
        <f>прил5!I72</f>
        <v>0</v>
      </c>
    </row>
    <row r="73" spans="1:8" ht="12.75">
      <c r="A73" s="58" t="s">
        <v>73</v>
      </c>
      <c r="B73" s="59" t="s">
        <v>13</v>
      </c>
      <c r="C73" s="59" t="s">
        <v>10</v>
      </c>
      <c r="D73" s="59" t="s">
        <v>142</v>
      </c>
      <c r="E73" s="59" t="s">
        <v>184</v>
      </c>
      <c r="F73" s="59" t="s">
        <v>70</v>
      </c>
      <c r="G73" s="59"/>
      <c r="H73" s="22">
        <f>SUM(H74:H75)</f>
        <v>0</v>
      </c>
    </row>
    <row r="74" spans="1:8" ht="22.5">
      <c r="A74" s="61" t="s">
        <v>64</v>
      </c>
      <c r="B74" s="20" t="s">
        <v>13</v>
      </c>
      <c r="C74" s="20" t="s">
        <v>10</v>
      </c>
      <c r="D74" s="20" t="s">
        <v>142</v>
      </c>
      <c r="E74" s="20" t="s">
        <v>184</v>
      </c>
      <c r="F74" s="20" t="s">
        <v>70</v>
      </c>
      <c r="G74" s="20" t="s">
        <v>65</v>
      </c>
      <c r="H74" s="21">
        <f>прил5!I74</f>
        <v>0</v>
      </c>
    </row>
    <row r="75" spans="1:8" ht="22.5">
      <c r="A75" s="61" t="s">
        <v>138</v>
      </c>
      <c r="B75" s="20" t="s">
        <v>13</v>
      </c>
      <c r="C75" s="20" t="s">
        <v>10</v>
      </c>
      <c r="D75" s="20" t="s">
        <v>142</v>
      </c>
      <c r="E75" s="20" t="s">
        <v>184</v>
      </c>
      <c r="F75" s="20" t="s">
        <v>70</v>
      </c>
      <c r="G75" s="20" t="s">
        <v>134</v>
      </c>
      <c r="H75" s="21">
        <f>прил5!I75</f>
        <v>0</v>
      </c>
    </row>
    <row r="76" spans="1:8" ht="12.75">
      <c r="A76" s="58" t="s">
        <v>74</v>
      </c>
      <c r="B76" s="59" t="s">
        <v>13</v>
      </c>
      <c r="C76" s="59" t="s">
        <v>10</v>
      </c>
      <c r="D76" s="59" t="s">
        <v>142</v>
      </c>
      <c r="E76" s="59" t="s">
        <v>184</v>
      </c>
      <c r="F76" s="59" t="s">
        <v>71</v>
      </c>
      <c r="G76" s="59"/>
      <c r="H76" s="22">
        <f>SUM(H77:H78)</f>
        <v>0</v>
      </c>
    </row>
    <row r="77" spans="1:8" ht="22.5">
      <c r="A77" s="61" t="s">
        <v>64</v>
      </c>
      <c r="B77" s="20" t="s">
        <v>13</v>
      </c>
      <c r="C77" s="20" t="s">
        <v>10</v>
      </c>
      <c r="D77" s="20" t="s">
        <v>142</v>
      </c>
      <c r="E77" s="20" t="s">
        <v>184</v>
      </c>
      <c r="F77" s="20" t="s">
        <v>71</v>
      </c>
      <c r="G77" s="20" t="s">
        <v>65</v>
      </c>
      <c r="H77" s="21">
        <f>прил5!I77</f>
        <v>0</v>
      </c>
    </row>
    <row r="78" spans="1:8" ht="22.5">
      <c r="A78" s="61" t="s">
        <v>138</v>
      </c>
      <c r="B78" s="20" t="s">
        <v>13</v>
      </c>
      <c r="C78" s="20" t="s">
        <v>10</v>
      </c>
      <c r="D78" s="20" t="s">
        <v>142</v>
      </c>
      <c r="E78" s="20" t="s">
        <v>184</v>
      </c>
      <c r="F78" s="20" t="s">
        <v>71</v>
      </c>
      <c r="G78" s="20" t="s">
        <v>134</v>
      </c>
      <c r="H78" s="21">
        <f>прил5!I78</f>
        <v>0</v>
      </c>
    </row>
    <row r="79" spans="1:8" ht="22.5">
      <c r="A79" s="58" t="s">
        <v>75</v>
      </c>
      <c r="B79" s="59" t="s">
        <v>13</v>
      </c>
      <c r="C79" s="59" t="s">
        <v>10</v>
      </c>
      <c r="D79" s="59" t="s">
        <v>142</v>
      </c>
      <c r="E79" s="59" t="s">
        <v>184</v>
      </c>
      <c r="F79" s="59" t="s">
        <v>72</v>
      </c>
      <c r="G79" s="59"/>
      <c r="H79" s="22">
        <f>SUM(H80:H81)</f>
        <v>95.1</v>
      </c>
    </row>
    <row r="80" spans="1:8" ht="22.5">
      <c r="A80" s="61" t="s">
        <v>64</v>
      </c>
      <c r="B80" s="20" t="s">
        <v>13</v>
      </c>
      <c r="C80" s="20" t="s">
        <v>10</v>
      </c>
      <c r="D80" s="20" t="s">
        <v>142</v>
      </c>
      <c r="E80" s="20" t="s">
        <v>184</v>
      </c>
      <c r="F80" s="20" t="s">
        <v>72</v>
      </c>
      <c r="G80" s="20" t="s">
        <v>65</v>
      </c>
      <c r="H80" s="21">
        <f>прил5!I80</f>
        <v>0</v>
      </c>
    </row>
    <row r="81" spans="1:8" ht="22.5">
      <c r="A81" s="61" t="s">
        <v>138</v>
      </c>
      <c r="B81" s="20" t="s">
        <v>13</v>
      </c>
      <c r="C81" s="20" t="s">
        <v>10</v>
      </c>
      <c r="D81" s="20" t="s">
        <v>142</v>
      </c>
      <c r="E81" s="20" t="s">
        <v>184</v>
      </c>
      <c r="F81" s="20" t="s">
        <v>72</v>
      </c>
      <c r="G81" s="20" t="s">
        <v>134</v>
      </c>
      <c r="H81" s="21">
        <f>прил5!I81</f>
        <v>95.1</v>
      </c>
    </row>
    <row r="82" spans="1:8" s="57" customFormat="1" ht="12.75">
      <c r="A82" s="43" t="s">
        <v>114</v>
      </c>
      <c r="B82" s="7" t="s">
        <v>166</v>
      </c>
      <c r="C82" s="8"/>
      <c r="D82" s="8" t="s">
        <v>177</v>
      </c>
      <c r="E82" s="8" t="s">
        <v>177</v>
      </c>
      <c r="F82" s="8" t="s">
        <v>177</v>
      </c>
      <c r="G82" s="8" t="s">
        <v>177</v>
      </c>
      <c r="H82" s="11">
        <f>H83</f>
        <v>711.5999999999999</v>
      </c>
    </row>
    <row r="83" spans="1:8" s="71" customFormat="1" ht="12">
      <c r="A83" s="67" t="s">
        <v>113</v>
      </c>
      <c r="B83" s="69" t="s">
        <v>166</v>
      </c>
      <c r="C83" s="69" t="s">
        <v>178</v>
      </c>
      <c r="D83" s="69" t="s">
        <v>177</v>
      </c>
      <c r="E83" s="69" t="s">
        <v>177</v>
      </c>
      <c r="F83" s="69" t="s">
        <v>177</v>
      </c>
      <c r="G83" s="69" t="s">
        <v>177</v>
      </c>
      <c r="H83" s="70">
        <f>H84</f>
        <v>711.5999999999999</v>
      </c>
    </row>
    <row r="84" spans="1:8" ht="22.5">
      <c r="A84" s="41" t="s">
        <v>141</v>
      </c>
      <c r="B84" s="24" t="s">
        <v>166</v>
      </c>
      <c r="C84" s="24" t="s">
        <v>178</v>
      </c>
      <c r="D84" s="24" t="s">
        <v>142</v>
      </c>
      <c r="E84" s="24" t="s">
        <v>132</v>
      </c>
      <c r="F84" s="24"/>
      <c r="G84" s="24"/>
      <c r="H84" s="26">
        <f>H85</f>
        <v>711.5999999999999</v>
      </c>
    </row>
    <row r="85" spans="1:8" ht="33.75">
      <c r="A85" s="42" t="s">
        <v>143</v>
      </c>
      <c r="B85" s="18" t="s">
        <v>166</v>
      </c>
      <c r="C85" s="18" t="s">
        <v>178</v>
      </c>
      <c r="D85" s="18" t="s">
        <v>142</v>
      </c>
      <c r="E85" s="18" t="s">
        <v>184</v>
      </c>
      <c r="F85" s="18"/>
      <c r="G85" s="18"/>
      <c r="H85" s="19">
        <f>H86</f>
        <v>711.5999999999999</v>
      </c>
    </row>
    <row r="86" spans="1:8" ht="22.5">
      <c r="A86" s="58" t="s">
        <v>26</v>
      </c>
      <c r="B86" s="59" t="s">
        <v>166</v>
      </c>
      <c r="C86" s="59" t="s">
        <v>178</v>
      </c>
      <c r="D86" s="59" t="s">
        <v>142</v>
      </c>
      <c r="E86" s="59" t="s">
        <v>184</v>
      </c>
      <c r="F86" s="59" t="s">
        <v>25</v>
      </c>
      <c r="G86" s="59"/>
      <c r="H86" s="23">
        <f>H87+H89</f>
        <v>711.5999999999999</v>
      </c>
    </row>
    <row r="87" spans="1:8" ht="22.5">
      <c r="A87" s="40" t="s">
        <v>165</v>
      </c>
      <c r="B87" s="17" t="s">
        <v>166</v>
      </c>
      <c r="C87" s="17" t="s">
        <v>178</v>
      </c>
      <c r="D87" s="17" t="s">
        <v>142</v>
      </c>
      <c r="E87" s="17" t="s">
        <v>184</v>
      </c>
      <c r="F87" s="17" t="s">
        <v>115</v>
      </c>
      <c r="G87" s="17"/>
      <c r="H87" s="60">
        <f>H88</f>
        <v>449.2</v>
      </c>
    </row>
    <row r="88" spans="1:8" ht="33.75">
      <c r="A88" s="61" t="s">
        <v>16</v>
      </c>
      <c r="B88" s="20" t="s">
        <v>166</v>
      </c>
      <c r="C88" s="20" t="s">
        <v>178</v>
      </c>
      <c r="D88" s="20" t="s">
        <v>142</v>
      </c>
      <c r="E88" s="20" t="s">
        <v>184</v>
      </c>
      <c r="F88" s="20" t="s">
        <v>115</v>
      </c>
      <c r="G88" s="20" t="s">
        <v>27</v>
      </c>
      <c r="H88" s="21">
        <f>прил5!I88</f>
        <v>449.2</v>
      </c>
    </row>
    <row r="89" spans="1:8" ht="12.75">
      <c r="A89" s="40" t="s">
        <v>15</v>
      </c>
      <c r="B89" s="17" t="s">
        <v>166</v>
      </c>
      <c r="C89" s="17" t="s">
        <v>178</v>
      </c>
      <c r="D89" s="17" t="s">
        <v>142</v>
      </c>
      <c r="E89" s="17" t="s">
        <v>184</v>
      </c>
      <c r="F89" s="17" t="s">
        <v>116</v>
      </c>
      <c r="G89" s="17"/>
      <c r="H89" s="60">
        <f>H90</f>
        <v>262.4</v>
      </c>
    </row>
    <row r="90" spans="1:8" ht="33.75">
      <c r="A90" s="61" t="s">
        <v>16</v>
      </c>
      <c r="B90" s="20" t="s">
        <v>166</v>
      </c>
      <c r="C90" s="20" t="s">
        <v>178</v>
      </c>
      <c r="D90" s="20" t="s">
        <v>142</v>
      </c>
      <c r="E90" s="20" t="s">
        <v>184</v>
      </c>
      <c r="F90" s="20" t="s">
        <v>116</v>
      </c>
      <c r="G90" s="20" t="s">
        <v>27</v>
      </c>
      <c r="H90" s="21">
        <f>прил5!I90</f>
        <v>262.4</v>
      </c>
    </row>
    <row r="91" spans="1:8" s="57" customFormat="1" ht="12.75">
      <c r="A91" s="43" t="s">
        <v>170</v>
      </c>
      <c r="B91" s="7" t="s">
        <v>12</v>
      </c>
      <c r="C91" s="8"/>
      <c r="D91" s="8"/>
      <c r="E91" s="8"/>
      <c r="F91" s="8" t="s">
        <v>177</v>
      </c>
      <c r="G91" s="8" t="s">
        <v>177</v>
      </c>
      <c r="H91" s="11">
        <f aca="true" t="shared" si="0" ref="H91:H96">H92</f>
        <v>40.8</v>
      </c>
    </row>
    <row r="92" spans="1:8" s="71" customFormat="1" ht="12">
      <c r="A92" s="67" t="s">
        <v>108</v>
      </c>
      <c r="B92" s="69" t="s">
        <v>12</v>
      </c>
      <c r="C92" s="69" t="s">
        <v>178</v>
      </c>
      <c r="D92" s="69"/>
      <c r="E92" s="69" t="s">
        <v>177</v>
      </c>
      <c r="F92" s="69" t="s">
        <v>177</v>
      </c>
      <c r="G92" s="69" t="s">
        <v>177</v>
      </c>
      <c r="H92" s="70">
        <f t="shared" si="0"/>
        <v>40.8</v>
      </c>
    </row>
    <row r="93" spans="1:8" ht="22.5">
      <c r="A93" s="41" t="s">
        <v>141</v>
      </c>
      <c r="B93" s="24" t="s">
        <v>12</v>
      </c>
      <c r="C93" s="24" t="s">
        <v>178</v>
      </c>
      <c r="D93" s="24" t="s">
        <v>142</v>
      </c>
      <c r="E93" s="24" t="s">
        <v>132</v>
      </c>
      <c r="F93" s="24" t="s">
        <v>177</v>
      </c>
      <c r="G93" s="24" t="s">
        <v>177</v>
      </c>
      <c r="H93" s="26">
        <f t="shared" si="0"/>
        <v>40.8</v>
      </c>
    </row>
    <row r="94" spans="1:8" ht="33.75">
      <c r="A94" s="42" t="s">
        <v>143</v>
      </c>
      <c r="B94" s="18" t="s">
        <v>12</v>
      </c>
      <c r="C94" s="18" t="s">
        <v>178</v>
      </c>
      <c r="D94" s="18" t="s">
        <v>142</v>
      </c>
      <c r="E94" s="18" t="s">
        <v>184</v>
      </c>
      <c r="F94" s="18" t="s">
        <v>177</v>
      </c>
      <c r="G94" s="18" t="s">
        <v>177</v>
      </c>
      <c r="H94" s="19">
        <f t="shared" si="0"/>
        <v>40.8</v>
      </c>
    </row>
    <row r="95" spans="1:8" ht="22.5">
      <c r="A95" s="58" t="s">
        <v>153</v>
      </c>
      <c r="B95" s="59" t="s">
        <v>12</v>
      </c>
      <c r="C95" s="59" t="s">
        <v>178</v>
      </c>
      <c r="D95" s="59" t="s">
        <v>142</v>
      </c>
      <c r="E95" s="59" t="s">
        <v>184</v>
      </c>
      <c r="F95" s="59" t="s">
        <v>130</v>
      </c>
      <c r="G95" s="59" t="s">
        <v>177</v>
      </c>
      <c r="H95" s="22">
        <f t="shared" si="0"/>
        <v>40.8</v>
      </c>
    </row>
    <row r="96" spans="1:8" ht="12.75">
      <c r="A96" s="40" t="s">
        <v>152</v>
      </c>
      <c r="B96" s="17" t="s">
        <v>12</v>
      </c>
      <c r="C96" s="17" t="s">
        <v>178</v>
      </c>
      <c r="D96" s="17" t="s">
        <v>142</v>
      </c>
      <c r="E96" s="17" t="s">
        <v>184</v>
      </c>
      <c r="F96" s="17" t="s">
        <v>131</v>
      </c>
      <c r="G96" s="17"/>
      <c r="H96" s="60">
        <f t="shared" si="0"/>
        <v>40.8</v>
      </c>
    </row>
    <row r="97" spans="1:8" ht="22.5">
      <c r="A97" s="66" t="s">
        <v>151</v>
      </c>
      <c r="B97" s="20" t="s">
        <v>12</v>
      </c>
      <c r="C97" s="20" t="s">
        <v>178</v>
      </c>
      <c r="D97" s="20" t="s">
        <v>142</v>
      </c>
      <c r="E97" s="20" t="s">
        <v>184</v>
      </c>
      <c r="F97" s="20" t="s">
        <v>131</v>
      </c>
      <c r="G97" s="20" t="s">
        <v>150</v>
      </c>
      <c r="H97" s="21">
        <f>прил5!I97</f>
        <v>40.8</v>
      </c>
    </row>
    <row r="98" spans="1:8" s="57" customFormat="1" ht="25.5">
      <c r="A98" s="43" t="s">
        <v>112</v>
      </c>
      <c r="B98" s="7" t="s">
        <v>169</v>
      </c>
      <c r="C98" s="8"/>
      <c r="D98" s="8"/>
      <c r="E98" s="8"/>
      <c r="F98" s="8"/>
      <c r="G98" s="8"/>
      <c r="H98" s="11">
        <f>H99</f>
        <v>0</v>
      </c>
    </row>
    <row r="99" spans="1:8" s="71" customFormat="1" ht="24">
      <c r="A99" s="67" t="s">
        <v>21</v>
      </c>
      <c r="B99" s="69" t="s">
        <v>169</v>
      </c>
      <c r="C99" s="69" t="s">
        <v>178</v>
      </c>
      <c r="D99" s="69"/>
      <c r="E99" s="69"/>
      <c r="F99" s="69"/>
      <c r="G99" s="69"/>
      <c r="H99" s="70">
        <f>H100</f>
        <v>0</v>
      </c>
    </row>
    <row r="100" spans="1:8" ht="22.5">
      <c r="A100" s="41" t="s">
        <v>141</v>
      </c>
      <c r="B100" s="24" t="s">
        <v>169</v>
      </c>
      <c r="C100" s="24" t="s">
        <v>178</v>
      </c>
      <c r="D100" s="24" t="s">
        <v>142</v>
      </c>
      <c r="E100" s="24" t="s">
        <v>132</v>
      </c>
      <c r="F100" s="24"/>
      <c r="G100" s="24"/>
      <c r="H100" s="26">
        <f>H101</f>
        <v>0</v>
      </c>
    </row>
    <row r="101" spans="1:8" ht="33.75">
      <c r="A101" s="42" t="s">
        <v>143</v>
      </c>
      <c r="B101" s="18" t="s">
        <v>169</v>
      </c>
      <c r="C101" s="18" t="s">
        <v>178</v>
      </c>
      <c r="D101" s="18" t="s">
        <v>142</v>
      </c>
      <c r="E101" s="18" t="s">
        <v>184</v>
      </c>
      <c r="F101" s="18"/>
      <c r="G101" s="18"/>
      <c r="H101" s="19">
        <f>H102</f>
        <v>0</v>
      </c>
    </row>
    <row r="102" spans="1:8" ht="12.75">
      <c r="A102" s="58" t="s">
        <v>22</v>
      </c>
      <c r="B102" s="59" t="s">
        <v>169</v>
      </c>
      <c r="C102" s="59" t="s">
        <v>178</v>
      </c>
      <c r="D102" s="59" t="s">
        <v>142</v>
      </c>
      <c r="E102" s="59" t="s">
        <v>184</v>
      </c>
      <c r="F102" s="59" t="s">
        <v>23</v>
      </c>
      <c r="G102" s="59" t="s">
        <v>177</v>
      </c>
      <c r="H102" s="23">
        <f>H103</f>
        <v>0</v>
      </c>
    </row>
    <row r="103" spans="1:8" ht="13.5" thickBot="1">
      <c r="A103" s="72" t="s">
        <v>24</v>
      </c>
      <c r="B103" s="25" t="s">
        <v>169</v>
      </c>
      <c r="C103" s="25" t="s">
        <v>178</v>
      </c>
      <c r="D103" s="25" t="s">
        <v>142</v>
      </c>
      <c r="E103" s="25" t="s">
        <v>184</v>
      </c>
      <c r="F103" s="25" t="s">
        <v>23</v>
      </c>
      <c r="G103" s="25">
        <v>730</v>
      </c>
      <c r="H103" s="73">
        <f>прил5!I103</f>
        <v>0</v>
      </c>
    </row>
  </sheetData>
  <sheetProtection formatCells="0" formatColumns="0" formatRows="0" insertColumns="0" insertRows="0" insertHyperlinks="0" autoFilter="0"/>
  <mergeCells count="2">
    <mergeCell ref="D12:F12"/>
    <mergeCell ref="A9:H9"/>
  </mergeCells>
  <conditionalFormatting sqref="A16:G40 A50:G58 A42:G48 A60:G65 A67:G81 A99:G103 A83:G90 A92:G97">
    <cfRule type="expression" priority="1" dxfId="17" stopIfTrue="1">
      <formula>$F16=""</formula>
    </cfRule>
    <cfRule type="expression" priority="2" dxfId="18" stopIfTrue="1">
      <formula>#REF!&lt;&gt;""</formula>
    </cfRule>
    <cfRule type="expression" priority="3" dxfId="19" stopIfTrue="1">
      <formula>AND($G16="",$F16&lt;&gt;"")</formula>
    </cfRule>
  </conditionalFormatting>
  <conditionalFormatting sqref="B13:F14 A13:A15 B15:H15 A59:H59 A82:H82 A49:H49 A41:H41 A66:H66 A98:H98 A91:H91">
    <cfRule type="expression" priority="4" dxfId="17" stopIfTrue="1">
      <formula>$B13=""</formula>
    </cfRule>
    <cfRule type="expression" priority="5" dxfId="18" stopIfTrue="1">
      <formula>$C13&lt;&gt;""</formula>
    </cfRule>
  </conditionalFormatting>
  <conditionalFormatting sqref="G6:G7">
    <cfRule type="expression" priority="6" dxfId="0" stopIfTrue="1">
      <formula>#REF!&lt;&gt;""</formula>
    </cfRule>
  </conditionalFormatting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3">
      <selection activeCell="I29" sqref="I29"/>
    </sheetView>
  </sheetViews>
  <sheetFormatPr defaultColWidth="9.00390625" defaultRowHeight="12.75"/>
  <cols>
    <col min="1" max="1" width="55.875" style="50" customWidth="1"/>
    <col min="2" max="2" width="5.75390625" style="51" customWidth="1"/>
    <col min="3" max="3" width="4.00390625" style="50" bestFit="1" customWidth="1"/>
    <col min="4" max="4" width="4.625" style="50" bestFit="1" customWidth="1"/>
    <col min="5" max="5" width="3.25390625" style="50" bestFit="1" customWidth="1"/>
    <col min="6" max="6" width="2.375" style="50" bestFit="1" customWidth="1"/>
    <col min="7" max="7" width="7.625" style="50" bestFit="1" customWidth="1"/>
    <col min="8" max="8" width="4.375" style="50" bestFit="1" customWidth="1"/>
    <col min="9" max="9" width="17.00390625" style="52" bestFit="1" customWidth="1"/>
    <col min="10" max="16384" width="9.125" style="46" customWidth="1"/>
  </cols>
  <sheetData>
    <row r="1" ht="18.75">
      <c r="B1" s="48" t="s">
        <v>14</v>
      </c>
    </row>
    <row r="2" ht="18.75">
      <c r="B2" s="48" t="s">
        <v>49</v>
      </c>
    </row>
    <row r="3" ht="18.75">
      <c r="B3" s="48" t="s">
        <v>206</v>
      </c>
    </row>
    <row r="4" spans="2:9" ht="18.75">
      <c r="B4" s="48" t="s">
        <v>182</v>
      </c>
      <c r="I4" s="30"/>
    </row>
    <row r="5" spans="2:9" ht="18.75">
      <c r="B5" s="48" t="s">
        <v>207</v>
      </c>
      <c r="C5" s="31"/>
      <c r="D5" s="31"/>
      <c r="E5" s="31"/>
      <c r="F5" s="31"/>
      <c r="H5" s="32"/>
      <c r="I5" s="46"/>
    </row>
    <row r="6" spans="2:9" ht="16.5" customHeight="1">
      <c r="B6" s="45"/>
      <c r="H6" s="33"/>
      <c r="I6" s="34"/>
    </row>
    <row r="7" spans="2:9" ht="16.5" customHeight="1">
      <c r="B7" s="6"/>
      <c r="H7" s="33"/>
      <c r="I7" s="34"/>
    </row>
    <row r="8" spans="1:8" ht="26.25" customHeight="1">
      <c r="A8" s="53"/>
      <c r="B8" s="54"/>
      <c r="C8" s="54"/>
      <c r="D8" s="54"/>
      <c r="E8" s="54"/>
      <c r="F8" s="54"/>
      <c r="G8" s="54"/>
      <c r="H8" s="54"/>
    </row>
    <row r="9" spans="1:9" ht="45.75" customHeight="1">
      <c r="A9" s="102" t="s">
        <v>195</v>
      </c>
      <c r="B9" s="102"/>
      <c r="C9" s="102"/>
      <c r="D9" s="102"/>
      <c r="E9" s="102"/>
      <c r="F9" s="102"/>
      <c r="G9" s="102"/>
      <c r="H9" s="102"/>
      <c r="I9" s="102"/>
    </row>
    <row r="10" spans="1:8" ht="12.75">
      <c r="A10" s="53"/>
      <c r="B10" s="54"/>
      <c r="C10" s="54"/>
      <c r="D10" s="54"/>
      <c r="E10" s="54"/>
      <c r="F10" s="54"/>
      <c r="G10" s="54"/>
      <c r="H10" s="54"/>
    </row>
    <row r="11" spans="1:9" ht="13.5" thickBot="1">
      <c r="A11" s="55"/>
      <c r="B11" s="54"/>
      <c r="C11" s="55"/>
      <c r="D11" s="55"/>
      <c r="E11" s="55"/>
      <c r="F11" s="55"/>
      <c r="G11" s="55"/>
      <c r="H11" s="55"/>
      <c r="I11" s="56"/>
    </row>
    <row r="12" spans="1:9" ht="13.5" thickBot="1">
      <c r="A12" s="62" t="s">
        <v>171</v>
      </c>
      <c r="B12" s="63" t="s">
        <v>172</v>
      </c>
      <c r="C12" s="63" t="s">
        <v>173</v>
      </c>
      <c r="D12" s="63" t="s">
        <v>174</v>
      </c>
      <c r="E12" s="99" t="s">
        <v>175</v>
      </c>
      <c r="F12" s="100"/>
      <c r="G12" s="101"/>
      <c r="H12" s="63" t="s">
        <v>176</v>
      </c>
      <c r="I12" s="64" t="s">
        <v>28</v>
      </c>
    </row>
    <row r="13" spans="1:9" ht="23.25" customHeight="1" thickBot="1">
      <c r="A13" s="35" t="s">
        <v>168</v>
      </c>
      <c r="B13" s="10"/>
      <c r="C13" s="36"/>
      <c r="D13" s="36"/>
      <c r="E13" s="36"/>
      <c r="F13" s="36"/>
      <c r="G13" s="36" t="s">
        <v>177</v>
      </c>
      <c r="H13" s="37" t="s">
        <v>177</v>
      </c>
      <c r="I13" s="16">
        <f>I14</f>
        <v>2408.88</v>
      </c>
    </row>
    <row r="14" spans="1:9" s="57" customFormat="1" ht="13.5" thickBot="1">
      <c r="A14" s="96" t="s">
        <v>201</v>
      </c>
      <c r="B14" s="95" t="s">
        <v>200</v>
      </c>
      <c r="C14" s="27"/>
      <c r="D14" s="27"/>
      <c r="E14" s="27"/>
      <c r="F14" s="27"/>
      <c r="G14" s="27"/>
      <c r="H14" s="28"/>
      <c r="I14" s="29">
        <f>I15+I41+I59+I66+I91+I82+I98</f>
        <v>2408.88</v>
      </c>
    </row>
    <row r="15" spans="1:9" s="57" customFormat="1" ht="12.75">
      <c r="A15" s="39" t="s">
        <v>50</v>
      </c>
      <c r="B15" s="13" t="s">
        <v>200</v>
      </c>
      <c r="C15" s="13" t="s">
        <v>178</v>
      </c>
      <c r="D15" s="14"/>
      <c r="E15" s="14"/>
      <c r="F15" s="14"/>
      <c r="G15" s="14" t="s">
        <v>177</v>
      </c>
      <c r="H15" s="14" t="s">
        <v>177</v>
      </c>
      <c r="I15" s="15">
        <f>I16+I21+I36</f>
        <v>1329.5800000000002</v>
      </c>
    </row>
    <row r="16" spans="1:9" s="71" customFormat="1" ht="24">
      <c r="A16" s="67" t="s">
        <v>121</v>
      </c>
      <c r="B16" s="68" t="s">
        <v>200</v>
      </c>
      <c r="C16" s="69" t="s">
        <v>178</v>
      </c>
      <c r="D16" s="69" t="s">
        <v>11</v>
      </c>
      <c r="E16" s="69"/>
      <c r="F16" s="69"/>
      <c r="G16" s="69"/>
      <c r="H16" s="69"/>
      <c r="I16" s="70">
        <f>I17</f>
        <v>299.28</v>
      </c>
    </row>
    <row r="17" spans="1:9" ht="12.75">
      <c r="A17" s="41" t="s">
        <v>123</v>
      </c>
      <c r="B17" s="24" t="s">
        <v>200</v>
      </c>
      <c r="C17" s="24" t="s">
        <v>178</v>
      </c>
      <c r="D17" s="24" t="s">
        <v>11</v>
      </c>
      <c r="E17" s="24" t="s">
        <v>122</v>
      </c>
      <c r="F17" s="24" t="s">
        <v>132</v>
      </c>
      <c r="G17" s="24"/>
      <c r="H17" s="24"/>
      <c r="I17" s="26">
        <f>I18</f>
        <v>299.28</v>
      </c>
    </row>
    <row r="18" spans="1:9" ht="12.75">
      <c r="A18" s="42" t="s">
        <v>56</v>
      </c>
      <c r="B18" s="18" t="s">
        <v>200</v>
      </c>
      <c r="C18" s="18" t="s">
        <v>178</v>
      </c>
      <c r="D18" s="18" t="s">
        <v>11</v>
      </c>
      <c r="E18" s="18" t="s">
        <v>122</v>
      </c>
      <c r="F18" s="18" t="s">
        <v>184</v>
      </c>
      <c r="G18" s="18"/>
      <c r="H18" s="18"/>
      <c r="I18" s="19">
        <f>I19</f>
        <v>299.28</v>
      </c>
    </row>
    <row r="19" spans="1:9" ht="22.5">
      <c r="A19" s="58" t="s">
        <v>125</v>
      </c>
      <c r="B19" s="59" t="s">
        <v>200</v>
      </c>
      <c r="C19" s="59" t="s">
        <v>178</v>
      </c>
      <c r="D19" s="59" t="s">
        <v>11</v>
      </c>
      <c r="E19" s="59" t="s">
        <v>122</v>
      </c>
      <c r="F19" s="59" t="s">
        <v>184</v>
      </c>
      <c r="G19" s="59" t="s">
        <v>117</v>
      </c>
      <c r="H19" s="59"/>
      <c r="I19" s="22">
        <f>I20</f>
        <v>299.28</v>
      </c>
    </row>
    <row r="20" spans="1:9" ht="22.5">
      <c r="A20" s="61" t="s">
        <v>136</v>
      </c>
      <c r="B20" s="20" t="s">
        <v>200</v>
      </c>
      <c r="C20" s="20" t="s">
        <v>178</v>
      </c>
      <c r="D20" s="20" t="s">
        <v>11</v>
      </c>
      <c r="E20" s="20" t="s">
        <v>122</v>
      </c>
      <c r="F20" s="20" t="s">
        <v>184</v>
      </c>
      <c r="G20" s="20" t="s">
        <v>117</v>
      </c>
      <c r="H20" s="20" t="s">
        <v>194</v>
      </c>
      <c r="I20" s="21">
        <v>299.28</v>
      </c>
    </row>
    <row r="21" spans="1:9" s="71" customFormat="1" ht="36">
      <c r="A21" s="67" t="s">
        <v>160</v>
      </c>
      <c r="B21" s="68" t="s">
        <v>200</v>
      </c>
      <c r="C21" s="69" t="s">
        <v>178</v>
      </c>
      <c r="D21" s="69" t="s">
        <v>179</v>
      </c>
      <c r="E21" s="69"/>
      <c r="F21" s="69"/>
      <c r="G21" s="69"/>
      <c r="H21" s="69" t="s">
        <v>177</v>
      </c>
      <c r="I21" s="70">
        <f>I22+I31</f>
        <v>1030.3000000000002</v>
      </c>
    </row>
    <row r="22" spans="1:9" ht="12.75">
      <c r="A22" s="41" t="s">
        <v>123</v>
      </c>
      <c r="B22" s="24" t="s">
        <v>200</v>
      </c>
      <c r="C22" s="24" t="s">
        <v>178</v>
      </c>
      <c r="D22" s="24" t="s">
        <v>11</v>
      </c>
      <c r="E22" s="24" t="s">
        <v>122</v>
      </c>
      <c r="F22" s="24" t="s">
        <v>132</v>
      </c>
      <c r="G22" s="24"/>
      <c r="H22" s="24"/>
      <c r="I22" s="26">
        <f>I23</f>
        <v>1030.1000000000001</v>
      </c>
    </row>
    <row r="23" spans="1:9" ht="22.5">
      <c r="A23" s="42" t="s">
        <v>124</v>
      </c>
      <c r="B23" s="18" t="s">
        <v>200</v>
      </c>
      <c r="C23" s="18" t="s">
        <v>178</v>
      </c>
      <c r="D23" s="18" t="s">
        <v>179</v>
      </c>
      <c r="E23" s="18" t="s">
        <v>122</v>
      </c>
      <c r="F23" s="18" t="s">
        <v>110</v>
      </c>
      <c r="G23" s="18"/>
      <c r="H23" s="18"/>
      <c r="I23" s="19">
        <f>I24+I26</f>
        <v>1030.1000000000001</v>
      </c>
    </row>
    <row r="24" spans="1:9" ht="22.5">
      <c r="A24" s="58" t="s">
        <v>120</v>
      </c>
      <c r="B24" s="65" t="s">
        <v>200</v>
      </c>
      <c r="C24" s="59" t="s">
        <v>178</v>
      </c>
      <c r="D24" s="59" t="s">
        <v>179</v>
      </c>
      <c r="E24" s="59" t="s">
        <v>122</v>
      </c>
      <c r="F24" s="59" t="s">
        <v>110</v>
      </c>
      <c r="G24" s="59" t="s">
        <v>117</v>
      </c>
      <c r="H24" s="59"/>
      <c r="I24" s="23">
        <f>I25</f>
        <v>616.2</v>
      </c>
    </row>
    <row r="25" spans="1:9" ht="22.5">
      <c r="A25" s="61" t="s">
        <v>136</v>
      </c>
      <c r="B25" s="20" t="s">
        <v>200</v>
      </c>
      <c r="C25" s="20" t="s">
        <v>178</v>
      </c>
      <c r="D25" s="20" t="s">
        <v>179</v>
      </c>
      <c r="E25" s="20" t="s">
        <v>122</v>
      </c>
      <c r="F25" s="20" t="s">
        <v>110</v>
      </c>
      <c r="G25" s="20" t="s">
        <v>117</v>
      </c>
      <c r="H25" s="20" t="s">
        <v>133</v>
      </c>
      <c r="I25" s="21">
        <v>616.2</v>
      </c>
    </row>
    <row r="26" spans="1:9" ht="12.75">
      <c r="A26" s="58" t="s">
        <v>119</v>
      </c>
      <c r="B26" s="65" t="s">
        <v>200</v>
      </c>
      <c r="C26" s="59" t="s">
        <v>178</v>
      </c>
      <c r="D26" s="59" t="s">
        <v>179</v>
      </c>
      <c r="E26" s="59" t="s">
        <v>122</v>
      </c>
      <c r="F26" s="59" t="s">
        <v>110</v>
      </c>
      <c r="G26" s="59" t="s">
        <v>118</v>
      </c>
      <c r="H26" s="59"/>
      <c r="I26" s="23">
        <f>SUM(I27:I30)</f>
        <v>413.90000000000003</v>
      </c>
    </row>
    <row r="27" spans="1:9" ht="22.5">
      <c r="A27" s="61" t="s">
        <v>137</v>
      </c>
      <c r="B27" s="20" t="s">
        <v>200</v>
      </c>
      <c r="C27" s="20" t="s">
        <v>178</v>
      </c>
      <c r="D27" s="20" t="s">
        <v>179</v>
      </c>
      <c r="E27" s="20" t="s">
        <v>122</v>
      </c>
      <c r="F27" s="20" t="s">
        <v>110</v>
      </c>
      <c r="G27" s="20" t="s">
        <v>118</v>
      </c>
      <c r="H27" s="20" t="s">
        <v>111</v>
      </c>
      <c r="I27" s="21">
        <v>23.8</v>
      </c>
    </row>
    <row r="28" spans="1:9" ht="22.5">
      <c r="A28" s="61" t="s">
        <v>138</v>
      </c>
      <c r="B28" s="20" t="s">
        <v>200</v>
      </c>
      <c r="C28" s="20" t="s">
        <v>178</v>
      </c>
      <c r="D28" s="20" t="s">
        <v>179</v>
      </c>
      <c r="E28" s="20" t="s">
        <v>122</v>
      </c>
      <c r="F28" s="20" t="s">
        <v>110</v>
      </c>
      <c r="G28" s="20" t="s">
        <v>118</v>
      </c>
      <c r="H28" s="20" t="s">
        <v>134</v>
      </c>
      <c r="I28" s="21">
        <v>330</v>
      </c>
    </row>
    <row r="29" spans="1:9" ht="12.75">
      <c r="A29" s="61" t="s">
        <v>161</v>
      </c>
      <c r="B29" s="20" t="s">
        <v>200</v>
      </c>
      <c r="C29" s="20" t="s">
        <v>178</v>
      </c>
      <c r="D29" s="20" t="s">
        <v>179</v>
      </c>
      <c r="E29" s="20" t="s">
        <v>122</v>
      </c>
      <c r="F29" s="20" t="s">
        <v>110</v>
      </c>
      <c r="G29" s="20" t="s">
        <v>118</v>
      </c>
      <c r="H29" s="20" t="s">
        <v>135</v>
      </c>
      <c r="I29" s="21">
        <v>60.1</v>
      </c>
    </row>
    <row r="30" spans="1:9" ht="12.75">
      <c r="A30" s="61" t="s">
        <v>140</v>
      </c>
      <c r="B30" s="20" t="s">
        <v>200</v>
      </c>
      <c r="C30" s="20" t="s">
        <v>178</v>
      </c>
      <c r="D30" s="20" t="s">
        <v>179</v>
      </c>
      <c r="E30" s="20" t="s">
        <v>122</v>
      </c>
      <c r="F30" s="20" t="s">
        <v>110</v>
      </c>
      <c r="G30" s="20" t="s">
        <v>118</v>
      </c>
      <c r="H30" s="20" t="s">
        <v>139</v>
      </c>
      <c r="I30" s="21"/>
    </row>
    <row r="31" spans="1:9" ht="22.5">
      <c r="A31" s="41" t="s">
        <v>141</v>
      </c>
      <c r="B31" s="24" t="s">
        <v>200</v>
      </c>
      <c r="C31" s="24" t="s">
        <v>178</v>
      </c>
      <c r="D31" s="24" t="s">
        <v>179</v>
      </c>
      <c r="E31" s="24" t="s">
        <v>142</v>
      </c>
      <c r="F31" s="24" t="s">
        <v>132</v>
      </c>
      <c r="G31" s="24" t="s">
        <v>177</v>
      </c>
      <c r="H31" s="24" t="s">
        <v>177</v>
      </c>
      <c r="I31" s="26">
        <f>I32</f>
        <v>0.2</v>
      </c>
    </row>
    <row r="32" spans="1:9" ht="33.75">
      <c r="A32" s="42" t="s">
        <v>143</v>
      </c>
      <c r="B32" s="18" t="s">
        <v>200</v>
      </c>
      <c r="C32" s="18" t="s">
        <v>178</v>
      </c>
      <c r="D32" s="18" t="s">
        <v>179</v>
      </c>
      <c r="E32" s="18" t="s">
        <v>142</v>
      </c>
      <c r="F32" s="18" t="s">
        <v>184</v>
      </c>
      <c r="G32" s="18" t="s">
        <v>177</v>
      </c>
      <c r="H32" s="18" t="s">
        <v>177</v>
      </c>
      <c r="I32" s="19">
        <f>I33</f>
        <v>0.2</v>
      </c>
    </row>
    <row r="33" spans="1:9" ht="33.75">
      <c r="A33" s="58" t="s">
        <v>144</v>
      </c>
      <c r="B33" s="65" t="s">
        <v>200</v>
      </c>
      <c r="C33" s="59" t="s">
        <v>178</v>
      </c>
      <c r="D33" s="59" t="s">
        <v>179</v>
      </c>
      <c r="E33" s="59" t="s">
        <v>142</v>
      </c>
      <c r="F33" s="59" t="s">
        <v>184</v>
      </c>
      <c r="G33" s="59" t="s">
        <v>145</v>
      </c>
      <c r="H33" s="59" t="s">
        <v>177</v>
      </c>
      <c r="I33" s="23">
        <f>I34</f>
        <v>0.2</v>
      </c>
    </row>
    <row r="34" spans="1:9" ht="35.25" customHeight="1">
      <c r="A34" s="40" t="s">
        <v>126</v>
      </c>
      <c r="B34" s="44" t="s">
        <v>200</v>
      </c>
      <c r="C34" s="17" t="s">
        <v>178</v>
      </c>
      <c r="D34" s="17" t="s">
        <v>179</v>
      </c>
      <c r="E34" s="17" t="s">
        <v>142</v>
      </c>
      <c r="F34" s="17" t="s">
        <v>184</v>
      </c>
      <c r="G34" s="17" t="s">
        <v>127</v>
      </c>
      <c r="H34" s="17" t="s">
        <v>177</v>
      </c>
      <c r="I34" s="60">
        <f>I35</f>
        <v>0.2</v>
      </c>
    </row>
    <row r="35" spans="1:9" ht="22.5">
      <c r="A35" s="61" t="s">
        <v>138</v>
      </c>
      <c r="B35" s="20" t="s">
        <v>200</v>
      </c>
      <c r="C35" s="20" t="s">
        <v>178</v>
      </c>
      <c r="D35" s="20" t="s">
        <v>179</v>
      </c>
      <c r="E35" s="20" t="s">
        <v>142</v>
      </c>
      <c r="F35" s="20" t="s">
        <v>184</v>
      </c>
      <c r="G35" s="20" t="s">
        <v>127</v>
      </c>
      <c r="H35" s="20" t="s">
        <v>134</v>
      </c>
      <c r="I35" s="21">
        <v>0.2</v>
      </c>
    </row>
    <row r="36" spans="1:9" s="71" customFormat="1" ht="12">
      <c r="A36" s="67" t="s">
        <v>109</v>
      </c>
      <c r="B36" s="68" t="s">
        <v>200</v>
      </c>
      <c r="C36" s="69" t="s">
        <v>178</v>
      </c>
      <c r="D36" s="69" t="s">
        <v>167</v>
      </c>
      <c r="E36" s="69"/>
      <c r="F36" s="69"/>
      <c r="G36" s="69"/>
      <c r="H36" s="69"/>
      <c r="I36" s="70">
        <f>I37</f>
        <v>0</v>
      </c>
    </row>
    <row r="37" spans="1:9" ht="12.75">
      <c r="A37" s="41" t="s">
        <v>128</v>
      </c>
      <c r="B37" s="24" t="s">
        <v>200</v>
      </c>
      <c r="C37" s="24" t="s">
        <v>178</v>
      </c>
      <c r="D37" s="24" t="s">
        <v>167</v>
      </c>
      <c r="E37" s="24" t="s">
        <v>142</v>
      </c>
      <c r="F37" s="24" t="s">
        <v>132</v>
      </c>
      <c r="G37" s="24"/>
      <c r="H37" s="24"/>
      <c r="I37" s="26">
        <f>I38</f>
        <v>0</v>
      </c>
    </row>
    <row r="38" spans="1:9" ht="33.75">
      <c r="A38" s="42" t="s">
        <v>143</v>
      </c>
      <c r="B38" s="18" t="s">
        <v>200</v>
      </c>
      <c r="C38" s="18" t="s">
        <v>178</v>
      </c>
      <c r="D38" s="18" t="s">
        <v>167</v>
      </c>
      <c r="E38" s="18" t="s">
        <v>142</v>
      </c>
      <c r="F38" s="18" t="s">
        <v>184</v>
      </c>
      <c r="G38" s="18"/>
      <c r="H38" s="18"/>
      <c r="I38" s="19">
        <f>I39</f>
        <v>0</v>
      </c>
    </row>
    <row r="39" spans="1:9" ht="12.75">
      <c r="A39" s="58" t="s">
        <v>163</v>
      </c>
      <c r="B39" s="59" t="s">
        <v>200</v>
      </c>
      <c r="C39" s="59" t="s">
        <v>178</v>
      </c>
      <c r="D39" s="59" t="s">
        <v>167</v>
      </c>
      <c r="E39" s="59" t="s">
        <v>142</v>
      </c>
      <c r="F39" s="59" t="s">
        <v>184</v>
      </c>
      <c r="G39" s="59" t="s">
        <v>129</v>
      </c>
      <c r="H39" s="59"/>
      <c r="I39" s="22">
        <f>I40</f>
        <v>0</v>
      </c>
    </row>
    <row r="40" spans="1:9" ht="12.75">
      <c r="A40" s="61" t="s">
        <v>149</v>
      </c>
      <c r="B40" s="20" t="s">
        <v>200</v>
      </c>
      <c r="C40" s="20" t="s">
        <v>178</v>
      </c>
      <c r="D40" s="20" t="s">
        <v>167</v>
      </c>
      <c r="E40" s="20" t="s">
        <v>142</v>
      </c>
      <c r="F40" s="20" t="s">
        <v>184</v>
      </c>
      <c r="G40" s="20" t="s">
        <v>129</v>
      </c>
      <c r="H40" s="20" t="s">
        <v>148</v>
      </c>
      <c r="I40" s="21"/>
    </row>
    <row r="41" spans="1:9" s="57" customFormat="1" ht="12.75">
      <c r="A41" s="43" t="s">
        <v>57</v>
      </c>
      <c r="B41" s="7" t="s">
        <v>200</v>
      </c>
      <c r="C41" s="7" t="s">
        <v>11</v>
      </c>
      <c r="D41" s="8"/>
      <c r="E41" s="8" t="s">
        <v>177</v>
      </c>
      <c r="F41" s="8" t="s">
        <v>177</v>
      </c>
      <c r="G41" s="8" t="s">
        <v>177</v>
      </c>
      <c r="H41" s="8" t="s">
        <v>177</v>
      </c>
      <c r="I41" s="11">
        <f>I42</f>
        <v>50.3</v>
      </c>
    </row>
    <row r="42" spans="1:9" s="71" customFormat="1" ht="12">
      <c r="A42" s="67" t="s">
        <v>58</v>
      </c>
      <c r="B42" s="68" t="s">
        <v>200</v>
      </c>
      <c r="C42" s="69" t="s">
        <v>11</v>
      </c>
      <c r="D42" s="69" t="s">
        <v>10</v>
      </c>
      <c r="E42" s="69" t="s">
        <v>177</v>
      </c>
      <c r="F42" s="69" t="s">
        <v>177</v>
      </c>
      <c r="G42" s="69" t="s">
        <v>177</v>
      </c>
      <c r="H42" s="69" t="s">
        <v>177</v>
      </c>
      <c r="I42" s="70">
        <f>I43</f>
        <v>50.3</v>
      </c>
    </row>
    <row r="43" spans="1:9" ht="22.5">
      <c r="A43" s="41" t="s">
        <v>17</v>
      </c>
      <c r="B43" s="24" t="s">
        <v>200</v>
      </c>
      <c r="C43" s="24" t="s">
        <v>11</v>
      </c>
      <c r="D43" s="24" t="s">
        <v>10</v>
      </c>
      <c r="E43" s="24" t="s">
        <v>18</v>
      </c>
      <c r="F43" s="24" t="s">
        <v>132</v>
      </c>
      <c r="G43" s="24" t="s">
        <v>177</v>
      </c>
      <c r="H43" s="24" t="s">
        <v>177</v>
      </c>
      <c r="I43" s="26">
        <f>I44</f>
        <v>50.3</v>
      </c>
    </row>
    <row r="44" spans="1:9" ht="45">
      <c r="A44" s="42" t="s">
        <v>19</v>
      </c>
      <c r="B44" s="18" t="s">
        <v>200</v>
      </c>
      <c r="C44" s="18" t="s">
        <v>11</v>
      </c>
      <c r="D44" s="18" t="s">
        <v>10</v>
      </c>
      <c r="E44" s="18" t="s">
        <v>18</v>
      </c>
      <c r="F44" s="18" t="s">
        <v>20</v>
      </c>
      <c r="G44" s="18" t="s">
        <v>177</v>
      </c>
      <c r="H44" s="18" t="s">
        <v>177</v>
      </c>
      <c r="I44" s="19">
        <f>I45</f>
        <v>50.3</v>
      </c>
    </row>
    <row r="45" spans="1:9" ht="22.5">
      <c r="A45" s="58" t="s">
        <v>59</v>
      </c>
      <c r="B45" s="59" t="s">
        <v>200</v>
      </c>
      <c r="C45" s="59" t="s">
        <v>11</v>
      </c>
      <c r="D45" s="59" t="s">
        <v>10</v>
      </c>
      <c r="E45" s="59" t="s">
        <v>18</v>
      </c>
      <c r="F45" s="59" t="s">
        <v>20</v>
      </c>
      <c r="G45" s="59" t="s">
        <v>60</v>
      </c>
      <c r="H45" s="59" t="s">
        <v>177</v>
      </c>
      <c r="I45" s="22">
        <f>SUM(I46:I48)</f>
        <v>50.3</v>
      </c>
    </row>
    <row r="46" spans="1:9" ht="22.5">
      <c r="A46" s="61" t="s">
        <v>136</v>
      </c>
      <c r="B46" s="20" t="s">
        <v>200</v>
      </c>
      <c r="C46" s="20" t="s">
        <v>11</v>
      </c>
      <c r="D46" s="20" t="s">
        <v>10</v>
      </c>
      <c r="E46" s="20" t="s">
        <v>18</v>
      </c>
      <c r="F46" s="20" t="s">
        <v>20</v>
      </c>
      <c r="G46" s="20" t="s">
        <v>60</v>
      </c>
      <c r="H46" s="20" t="s">
        <v>133</v>
      </c>
      <c r="I46" s="21">
        <v>44.3</v>
      </c>
    </row>
    <row r="47" spans="1:9" ht="22.5">
      <c r="A47" s="61" t="s">
        <v>137</v>
      </c>
      <c r="B47" s="20" t="s">
        <v>200</v>
      </c>
      <c r="C47" s="20" t="s">
        <v>11</v>
      </c>
      <c r="D47" s="20" t="s">
        <v>10</v>
      </c>
      <c r="E47" s="20" t="s">
        <v>18</v>
      </c>
      <c r="F47" s="20" t="s">
        <v>20</v>
      </c>
      <c r="G47" s="20" t="s">
        <v>60</v>
      </c>
      <c r="H47" s="20" t="s">
        <v>111</v>
      </c>
      <c r="I47" s="21">
        <v>1</v>
      </c>
    </row>
    <row r="48" spans="1:9" ht="22.5">
      <c r="A48" s="61" t="s">
        <v>138</v>
      </c>
      <c r="B48" s="20" t="s">
        <v>200</v>
      </c>
      <c r="C48" s="20" t="s">
        <v>11</v>
      </c>
      <c r="D48" s="20" t="s">
        <v>10</v>
      </c>
      <c r="E48" s="20" t="s">
        <v>18</v>
      </c>
      <c r="F48" s="20" t="s">
        <v>20</v>
      </c>
      <c r="G48" s="20" t="s">
        <v>60</v>
      </c>
      <c r="H48" s="20" t="s">
        <v>134</v>
      </c>
      <c r="I48" s="21">
        <v>5</v>
      </c>
    </row>
    <row r="49" spans="1:9" s="57" customFormat="1" ht="25.5" hidden="1">
      <c r="A49" s="43" t="s">
        <v>147</v>
      </c>
      <c r="B49" s="7">
        <v>900</v>
      </c>
      <c r="C49" s="7" t="s">
        <v>10</v>
      </c>
      <c r="D49" s="8"/>
      <c r="E49" s="8"/>
      <c r="F49" s="8"/>
      <c r="G49" s="8" t="s">
        <v>177</v>
      </c>
      <c r="H49" s="8" t="s">
        <v>177</v>
      </c>
      <c r="I49" s="11">
        <f>I50</f>
        <v>0</v>
      </c>
    </row>
    <row r="50" spans="1:9" s="71" customFormat="1" ht="12" hidden="1">
      <c r="A50" s="67" t="s">
        <v>51</v>
      </c>
      <c r="B50" s="68" t="s">
        <v>164</v>
      </c>
      <c r="C50" s="69" t="s">
        <v>10</v>
      </c>
      <c r="D50" s="69" t="s">
        <v>179</v>
      </c>
      <c r="E50" s="69"/>
      <c r="F50" s="69" t="s">
        <v>177</v>
      </c>
      <c r="G50" s="69" t="s">
        <v>177</v>
      </c>
      <c r="H50" s="69" t="s">
        <v>177</v>
      </c>
      <c r="I50" s="70">
        <f>I51</f>
        <v>0</v>
      </c>
    </row>
    <row r="51" spans="1:9" ht="22.5" hidden="1">
      <c r="A51" s="41" t="s">
        <v>141</v>
      </c>
      <c r="B51" s="24" t="s">
        <v>164</v>
      </c>
      <c r="C51" s="24" t="s">
        <v>10</v>
      </c>
      <c r="D51" s="24" t="s">
        <v>179</v>
      </c>
      <c r="E51" s="24" t="s">
        <v>142</v>
      </c>
      <c r="F51" s="24" t="s">
        <v>132</v>
      </c>
      <c r="G51" s="24" t="s">
        <v>177</v>
      </c>
      <c r="H51" s="24" t="s">
        <v>177</v>
      </c>
      <c r="I51" s="26">
        <f>I52</f>
        <v>0</v>
      </c>
    </row>
    <row r="52" spans="1:9" ht="33.75" hidden="1">
      <c r="A52" s="42" t="s">
        <v>143</v>
      </c>
      <c r="B52" s="18" t="s">
        <v>164</v>
      </c>
      <c r="C52" s="18" t="s">
        <v>10</v>
      </c>
      <c r="D52" s="18" t="s">
        <v>179</v>
      </c>
      <c r="E52" s="18" t="s">
        <v>142</v>
      </c>
      <c r="F52" s="18" t="s">
        <v>184</v>
      </c>
      <c r="G52" s="18" t="s">
        <v>177</v>
      </c>
      <c r="H52" s="18" t="s">
        <v>177</v>
      </c>
      <c r="I52" s="19">
        <f>I53</f>
        <v>0</v>
      </c>
    </row>
    <row r="53" spans="1:9" ht="12.75" hidden="1">
      <c r="A53" s="58" t="s">
        <v>52</v>
      </c>
      <c r="B53" s="59" t="s">
        <v>164</v>
      </c>
      <c r="C53" s="59" t="s">
        <v>10</v>
      </c>
      <c r="D53" s="59" t="s">
        <v>179</v>
      </c>
      <c r="E53" s="59" t="s">
        <v>142</v>
      </c>
      <c r="F53" s="59" t="s">
        <v>184</v>
      </c>
      <c r="G53" s="59" t="s">
        <v>146</v>
      </c>
      <c r="H53" s="59" t="s">
        <v>177</v>
      </c>
      <c r="I53" s="22">
        <f>SUM(I54:I58)</f>
        <v>0</v>
      </c>
    </row>
    <row r="54" spans="1:9" ht="22.5" hidden="1">
      <c r="A54" s="66" t="s">
        <v>136</v>
      </c>
      <c r="B54" s="20" t="s">
        <v>164</v>
      </c>
      <c r="C54" s="20" t="s">
        <v>10</v>
      </c>
      <c r="D54" s="20" t="s">
        <v>179</v>
      </c>
      <c r="E54" s="20" t="s">
        <v>142</v>
      </c>
      <c r="F54" s="20" t="s">
        <v>184</v>
      </c>
      <c r="G54" s="20" t="s">
        <v>146</v>
      </c>
      <c r="H54" s="20" t="s">
        <v>133</v>
      </c>
      <c r="I54" s="21"/>
    </row>
    <row r="55" spans="1:9" ht="22.5" hidden="1">
      <c r="A55" s="61" t="s">
        <v>137</v>
      </c>
      <c r="B55" s="20" t="s">
        <v>164</v>
      </c>
      <c r="C55" s="20" t="s">
        <v>10</v>
      </c>
      <c r="D55" s="20" t="s">
        <v>179</v>
      </c>
      <c r="E55" s="20" t="s">
        <v>142</v>
      </c>
      <c r="F55" s="20" t="s">
        <v>184</v>
      </c>
      <c r="G55" s="20" t="s">
        <v>146</v>
      </c>
      <c r="H55" s="20" t="s">
        <v>111</v>
      </c>
      <c r="I55" s="21"/>
    </row>
    <row r="56" spans="1:9" ht="22.5" hidden="1">
      <c r="A56" s="61" t="s">
        <v>138</v>
      </c>
      <c r="B56" s="20" t="s">
        <v>164</v>
      </c>
      <c r="C56" s="20" t="s">
        <v>10</v>
      </c>
      <c r="D56" s="20" t="s">
        <v>179</v>
      </c>
      <c r="E56" s="20" t="s">
        <v>142</v>
      </c>
      <c r="F56" s="20" t="s">
        <v>184</v>
      </c>
      <c r="G56" s="20" t="s">
        <v>146</v>
      </c>
      <c r="H56" s="20" t="s">
        <v>134</v>
      </c>
      <c r="I56" s="21"/>
    </row>
    <row r="57" spans="1:9" ht="12.75" hidden="1">
      <c r="A57" s="61" t="s">
        <v>161</v>
      </c>
      <c r="B57" s="20" t="s">
        <v>164</v>
      </c>
      <c r="C57" s="20" t="s">
        <v>10</v>
      </c>
      <c r="D57" s="20" t="s">
        <v>179</v>
      </c>
      <c r="E57" s="20" t="s">
        <v>142</v>
      </c>
      <c r="F57" s="20" t="s">
        <v>184</v>
      </c>
      <c r="G57" s="20" t="s">
        <v>146</v>
      </c>
      <c r="H57" s="20" t="s">
        <v>135</v>
      </c>
      <c r="I57" s="21"/>
    </row>
    <row r="58" spans="1:9" ht="12.75" hidden="1">
      <c r="A58" s="61" t="s">
        <v>140</v>
      </c>
      <c r="B58" s="20" t="s">
        <v>164</v>
      </c>
      <c r="C58" s="20" t="s">
        <v>10</v>
      </c>
      <c r="D58" s="20" t="s">
        <v>179</v>
      </c>
      <c r="E58" s="20" t="s">
        <v>142</v>
      </c>
      <c r="F58" s="20" t="s">
        <v>184</v>
      </c>
      <c r="G58" s="20" t="s">
        <v>146</v>
      </c>
      <c r="H58" s="20" t="s">
        <v>139</v>
      </c>
      <c r="I58" s="21"/>
    </row>
    <row r="59" spans="1:9" s="57" customFormat="1" ht="12.75">
      <c r="A59" s="43" t="s">
        <v>157</v>
      </c>
      <c r="B59" s="7" t="s">
        <v>200</v>
      </c>
      <c r="C59" s="7" t="s">
        <v>179</v>
      </c>
      <c r="D59" s="8"/>
      <c r="E59" s="8"/>
      <c r="F59" s="8"/>
      <c r="G59" s="8"/>
      <c r="H59" s="8"/>
      <c r="I59" s="11">
        <f>I60</f>
        <v>181.5</v>
      </c>
    </row>
    <row r="60" spans="1:9" s="71" customFormat="1" ht="12">
      <c r="A60" s="67" t="s">
        <v>61</v>
      </c>
      <c r="B60" s="68" t="s">
        <v>200</v>
      </c>
      <c r="C60" s="69" t="s">
        <v>179</v>
      </c>
      <c r="D60" s="69" t="s">
        <v>162</v>
      </c>
      <c r="E60" s="69"/>
      <c r="F60" s="69"/>
      <c r="G60" s="69"/>
      <c r="H60" s="69"/>
      <c r="I60" s="70">
        <f>I61</f>
        <v>181.5</v>
      </c>
    </row>
    <row r="61" spans="1:9" ht="22.5">
      <c r="A61" s="41" t="s">
        <v>141</v>
      </c>
      <c r="B61" s="24" t="s">
        <v>200</v>
      </c>
      <c r="C61" s="24" t="s">
        <v>179</v>
      </c>
      <c r="D61" s="24" t="s">
        <v>162</v>
      </c>
      <c r="E61" s="24" t="s">
        <v>142</v>
      </c>
      <c r="F61" s="24" t="s">
        <v>132</v>
      </c>
      <c r="G61" s="24"/>
      <c r="H61" s="24"/>
      <c r="I61" s="26">
        <f>I62</f>
        <v>181.5</v>
      </c>
    </row>
    <row r="62" spans="1:9" ht="33.75">
      <c r="A62" s="42" t="s">
        <v>143</v>
      </c>
      <c r="B62" s="18" t="s">
        <v>200</v>
      </c>
      <c r="C62" s="18" t="s">
        <v>179</v>
      </c>
      <c r="D62" s="18" t="s">
        <v>162</v>
      </c>
      <c r="E62" s="18" t="s">
        <v>142</v>
      </c>
      <c r="F62" s="18" t="s">
        <v>184</v>
      </c>
      <c r="G62" s="18"/>
      <c r="H62" s="18"/>
      <c r="I62" s="19">
        <f>I63</f>
        <v>181.5</v>
      </c>
    </row>
    <row r="63" spans="1:9" ht="33.75">
      <c r="A63" s="58" t="s">
        <v>63</v>
      </c>
      <c r="B63" s="59" t="s">
        <v>200</v>
      </c>
      <c r="C63" s="59" t="s">
        <v>179</v>
      </c>
      <c r="D63" s="59" t="s">
        <v>162</v>
      </c>
      <c r="E63" s="59" t="s">
        <v>142</v>
      </c>
      <c r="F63" s="59" t="s">
        <v>184</v>
      </c>
      <c r="G63" s="59" t="s">
        <v>62</v>
      </c>
      <c r="H63" s="59"/>
      <c r="I63" s="22">
        <f>SUM(I64:I65)</f>
        <v>181.5</v>
      </c>
    </row>
    <row r="64" spans="1:9" ht="22.5">
      <c r="A64" s="61" t="s">
        <v>64</v>
      </c>
      <c r="B64" s="20" t="s">
        <v>200</v>
      </c>
      <c r="C64" s="20" t="s">
        <v>179</v>
      </c>
      <c r="D64" s="20" t="s">
        <v>162</v>
      </c>
      <c r="E64" s="20" t="s">
        <v>142</v>
      </c>
      <c r="F64" s="20" t="s">
        <v>184</v>
      </c>
      <c r="G64" s="20" t="s">
        <v>62</v>
      </c>
      <c r="H64" s="20" t="s">
        <v>65</v>
      </c>
      <c r="I64" s="21">
        <v>81.5</v>
      </c>
    </row>
    <row r="65" spans="1:9" ht="22.5">
      <c r="A65" s="61" t="s">
        <v>138</v>
      </c>
      <c r="B65" s="20" t="s">
        <v>200</v>
      </c>
      <c r="C65" s="20" t="s">
        <v>179</v>
      </c>
      <c r="D65" s="20" t="s">
        <v>162</v>
      </c>
      <c r="E65" s="20" t="s">
        <v>142</v>
      </c>
      <c r="F65" s="20" t="s">
        <v>184</v>
      </c>
      <c r="G65" s="20" t="s">
        <v>62</v>
      </c>
      <c r="H65" s="20" t="s">
        <v>134</v>
      </c>
      <c r="I65" s="21">
        <v>100</v>
      </c>
    </row>
    <row r="66" spans="1:9" s="57" customFormat="1" ht="12.75">
      <c r="A66" s="43" t="s">
        <v>66</v>
      </c>
      <c r="B66" s="7" t="s">
        <v>200</v>
      </c>
      <c r="C66" s="7" t="s">
        <v>13</v>
      </c>
      <c r="D66" s="8"/>
      <c r="E66" s="8"/>
      <c r="F66" s="8"/>
      <c r="G66" s="8"/>
      <c r="H66" s="8"/>
      <c r="I66" s="11">
        <f>I67</f>
        <v>95.1</v>
      </c>
    </row>
    <row r="67" spans="1:9" s="71" customFormat="1" ht="12">
      <c r="A67" s="67" t="s">
        <v>68</v>
      </c>
      <c r="B67" s="68" t="s">
        <v>200</v>
      </c>
      <c r="C67" s="69" t="s">
        <v>13</v>
      </c>
      <c r="D67" s="69" t="s">
        <v>10</v>
      </c>
      <c r="E67" s="69"/>
      <c r="F67" s="69"/>
      <c r="G67" s="69"/>
      <c r="H67" s="69"/>
      <c r="I67" s="70">
        <f>I68</f>
        <v>95.1</v>
      </c>
    </row>
    <row r="68" spans="1:9" ht="22.5">
      <c r="A68" s="41" t="s">
        <v>141</v>
      </c>
      <c r="B68" s="24" t="s">
        <v>200</v>
      </c>
      <c r="C68" s="24" t="s">
        <v>13</v>
      </c>
      <c r="D68" s="24" t="s">
        <v>10</v>
      </c>
      <c r="E68" s="24" t="s">
        <v>142</v>
      </c>
      <c r="F68" s="24" t="s">
        <v>132</v>
      </c>
      <c r="G68" s="24"/>
      <c r="H68" s="24"/>
      <c r="I68" s="26">
        <f>I69</f>
        <v>95.1</v>
      </c>
    </row>
    <row r="69" spans="1:9" ht="33.75">
      <c r="A69" s="42" t="s">
        <v>143</v>
      </c>
      <c r="B69" s="18" t="s">
        <v>200</v>
      </c>
      <c r="C69" s="18" t="s">
        <v>13</v>
      </c>
      <c r="D69" s="18" t="s">
        <v>10</v>
      </c>
      <c r="E69" s="18" t="s">
        <v>142</v>
      </c>
      <c r="F69" s="18" t="s">
        <v>184</v>
      </c>
      <c r="G69" s="18"/>
      <c r="H69" s="18"/>
      <c r="I69" s="19">
        <f>I70+I73+I76+I79</f>
        <v>95.1</v>
      </c>
    </row>
    <row r="70" spans="1:9" ht="12.75">
      <c r="A70" s="58" t="s">
        <v>69</v>
      </c>
      <c r="B70" s="59" t="s">
        <v>200</v>
      </c>
      <c r="C70" s="59" t="s">
        <v>13</v>
      </c>
      <c r="D70" s="59" t="s">
        <v>10</v>
      </c>
      <c r="E70" s="59" t="s">
        <v>142</v>
      </c>
      <c r="F70" s="59" t="s">
        <v>184</v>
      </c>
      <c r="G70" s="59" t="s">
        <v>67</v>
      </c>
      <c r="H70" s="59"/>
      <c r="I70" s="22">
        <f>SUM(I71:I72)</f>
        <v>0</v>
      </c>
    </row>
    <row r="71" spans="1:9" ht="22.5">
      <c r="A71" s="61" t="s">
        <v>64</v>
      </c>
      <c r="B71" s="20" t="s">
        <v>200</v>
      </c>
      <c r="C71" s="20" t="s">
        <v>13</v>
      </c>
      <c r="D71" s="20" t="s">
        <v>10</v>
      </c>
      <c r="E71" s="20" t="s">
        <v>142</v>
      </c>
      <c r="F71" s="20" t="s">
        <v>184</v>
      </c>
      <c r="G71" s="20" t="s">
        <v>67</v>
      </c>
      <c r="H71" s="20" t="s">
        <v>65</v>
      </c>
      <c r="I71" s="21"/>
    </row>
    <row r="72" spans="1:9" ht="22.5">
      <c r="A72" s="61" t="s">
        <v>138</v>
      </c>
      <c r="B72" s="20" t="s">
        <v>200</v>
      </c>
      <c r="C72" s="20" t="s">
        <v>13</v>
      </c>
      <c r="D72" s="20" t="s">
        <v>10</v>
      </c>
      <c r="E72" s="20" t="s">
        <v>142</v>
      </c>
      <c r="F72" s="20" t="s">
        <v>184</v>
      </c>
      <c r="G72" s="20" t="s">
        <v>67</v>
      </c>
      <c r="H72" s="20" t="s">
        <v>134</v>
      </c>
      <c r="I72" s="21"/>
    </row>
    <row r="73" spans="1:9" ht="12.75">
      <c r="A73" s="58" t="s">
        <v>73</v>
      </c>
      <c r="B73" s="59" t="s">
        <v>200</v>
      </c>
      <c r="C73" s="59" t="s">
        <v>13</v>
      </c>
      <c r="D73" s="59" t="s">
        <v>10</v>
      </c>
      <c r="E73" s="59" t="s">
        <v>142</v>
      </c>
      <c r="F73" s="59" t="s">
        <v>184</v>
      </c>
      <c r="G73" s="59" t="s">
        <v>70</v>
      </c>
      <c r="H73" s="59"/>
      <c r="I73" s="22">
        <f>SUM(I74:I75)</f>
        <v>0</v>
      </c>
    </row>
    <row r="74" spans="1:9" ht="22.5">
      <c r="A74" s="61" t="s">
        <v>64</v>
      </c>
      <c r="B74" s="20" t="s">
        <v>200</v>
      </c>
      <c r="C74" s="20" t="s">
        <v>13</v>
      </c>
      <c r="D74" s="20" t="s">
        <v>10</v>
      </c>
      <c r="E74" s="20" t="s">
        <v>142</v>
      </c>
      <c r="F74" s="20" t="s">
        <v>184</v>
      </c>
      <c r="G74" s="20" t="s">
        <v>70</v>
      </c>
      <c r="H74" s="20" t="s">
        <v>65</v>
      </c>
      <c r="I74" s="21"/>
    </row>
    <row r="75" spans="1:9" ht="22.5">
      <c r="A75" s="61" t="s">
        <v>138</v>
      </c>
      <c r="B75" s="20" t="s">
        <v>200</v>
      </c>
      <c r="C75" s="20" t="s">
        <v>13</v>
      </c>
      <c r="D75" s="20" t="s">
        <v>10</v>
      </c>
      <c r="E75" s="20" t="s">
        <v>142</v>
      </c>
      <c r="F75" s="20" t="s">
        <v>184</v>
      </c>
      <c r="G75" s="20" t="s">
        <v>70</v>
      </c>
      <c r="H75" s="20" t="s">
        <v>134</v>
      </c>
      <c r="I75" s="21"/>
    </row>
    <row r="76" spans="1:9" ht="12.75">
      <c r="A76" s="58" t="s">
        <v>74</v>
      </c>
      <c r="B76" s="59" t="s">
        <v>200</v>
      </c>
      <c r="C76" s="59" t="s">
        <v>13</v>
      </c>
      <c r="D76" s="59" t="s">
        <v>10</v>
      </c>
      <c r="E76" s="59" t="s">
        <v>142</v>
      </c>
      <c r="F76" s="59" t="s">
        <v>184</v>
      </c>
      <c r="G76" s="59" t="s">
        <v>71</v>
      </c>
      <c r="H76" s="59"/>
      <c r="I76" s="22">
        <f>SUM(I77:I78)</f>
        <v>0</v>
      </c>
    </row>
    <row r="77" spans="1:9" ht="22.5">
      <c r="A77" s="61" t="s">
        <v>64</v>
      </c>
      <c r="B77" s="20" t="s">
        <v>200</v>
      </c>
      <c r="C77" s="20" t="s">
        <v>13</v>
      </c>
      <c r="D77" s="20" t="s">
        <v>10</v>
      </c>
      <c r="E77" s="20" t="s">
        <v>142</v>
      </c>
      <c r="F77" s="20" t="s">
        <v>184</v>
      </c>
      <c r="G77" s="20" t="s">
        <v>71</v>
      </c>
      <c r="H77" s="20" t="s">
        <v>65</v>
      </c>
      <c r="I77" s="21"/>
    </row>
    <row r="78" spans="1:9" ht="22.5">
      <c r="A78" s="61" t="s">
        <v>138</v>
      </c>
      <c r="B78" s="20" t="s">
        <v>200</v>
      </c>
      <c r="C78" s="20" t="s">
        <v>13</v>
      </c>
      <c r="D78" s="20" t="s">
        <v>10</v>
      </c>
      <c r="E78" s="20" t="s">
        <v>142</v>
      </c>
      <c r="F78" s="20" t="s">
        <v>184</v>
      </c>
      <c r="G78" s="20" t="s">
        <v>71</v>
      </c>
      <c r="H78" s="20" t="s">
        <v>134</v>
      </c>
      <c r="I78" s="21"/>
    </row>
    <row r="79" spans="1:9" ht="22.5">
      <c r="A79" s="58" t="s">
        <v>75</v>
      </c>
      <c r="B79" s="59" t="s">
        <v>200</v>
      </c>
      <c r="C79" s="59" t="s">
        <v>13</v>
      </c>
      <c r="D79" s="59" t="s">
        <v>10</v>
      </c>
      <c r="E79" s="59" t="s">
        <v>142</v>
      </c>
      <c r="F79" s="59" t="s">
        <v>184</v>
      </c>
      <c r="G79" s="59" t="s">
        <v>72</v>
      </c>
      <c r="H79" s="59"/>
      <c r="I79" s="22">
        <f>SUM(I80:I81)</f>
        <v>95.1</v>
      </c>
    </row>
    <row r="80" spans="1:9" ht="22.5">
      <c r="A80" s="61" t="s">
        <v>64</v>
      </c>
      <c r="B80" s="20" t="s">
        <v>200</v>
      </c>
      <c r="C80" s="20" t="s">
        <v>13</v>
      </c>
      <c r="D80" s="20" t="s">
        <v>10</v>
      </c>
      <c r="E80" s="20" t="s">
        <v>142</v>
      </c>
      <c r="F80" s="20" t="s">
        <v>184</v>
      </c>
      <c r="G80" s="20" t="s">
        <v>72</v>
      </c>
      <c r="H80" s="20" t="s">
        <v>65</v>
      </c>
      <c r="I80" s="21"/>
    </row>
    <row r="81" spans="1:9" ht="22.5">
      <c r="A81" s="61" t="s">
        <v>138</v>
      </c>
      <c r="B81" s="20" t="s">
        <v>200</v>
      </c>
      <c r="C81" s="20" t="s">
        <v>13</v>
      </c>
      <c r="D81" s="20" t="s">
        <v>10</v>
      </c>
      <c r="E81" s="20" t="s">
        <v>142</v>
      </c>
      <c r="F81" s="20" t="s">
        <v>184</v>
      </c>
      <c r="G81" s="20" t="s">
        <v>72</v>
      </c>
      <c r="H81" s="20" t="s">
        <v>134</v>
      </c>
      <c r="I81" s="21">
        <v>95.1</v>
      </c>
    </row>
    <row r="82" spans="1:9" s="57" customFormat="1" ht="12.75">
      <c r="A82" s="43" t="s">
        <v>114</v>
      </c>
      <c r="B82" s="7" t="s">
        <v>200</v>
      </c>
      <c r="C82" s="7" t="s">
        <v>166</v>
      </c>
      <c r="D82" s="8"/>
      <c r="E82" s="8" t="s">
        <v>177</v>
      </c>
      <c r="F82" s="8" t="s">
        <v>177</v>
      </c>
      <c r="G82" s="8" t="s">
        <v>177</v>
      </c>
      <c r="H82" s="8" t="s">
        <v>177</v>
      </c>
      <c r="I82" s="11">
        <f>I83</f>
        <v>711.5999999999999</v>
      </c>
    </row>
    <row r="83" spans="1:9" s="71" customFormat="1" ht="12">
      <c r="A83" s="67" t="s">
        <v>113</v>
      </c>
      <c r="B83" s="69" t="s">
        <v>200</v>
      </c>
      <c r="C83" s="69" t="s">
        <v>166</v>
      </c>
      <c r="D83" s="69" t="s">
        <v>178</v>
      </c>
      <c r="E83" s="69" t="s">
        <v>177</v>
      </c>
      <c r="F83" s="69" t="s">
        <v>177</v>
      </c>
      <c r="G83" s="69" t="s">
        <v>177</v>
      </c>
      <c r="H83" s="69" t="s">
        <v>177</v>
      </c>
      <c r="I83" s="70">
        <f>I84</f>
        <v>711.5999999999999</v>
      </c>
    </row>
    <row r="84" spans="1:9" ht="22.5">
      <c r="A84" s="41" t="s">
        <v>141</v>
      </c>
      <c r="B84" s="24" t="s">
        <v>200</v>
      </c>
      <c r="C84" s="24" t="s">
        <v>166</v>
      </c>
      <c r="D84" s="24" t="s">
        <v>178</v>
      </c>
      <c r="E84" s="24" t="s">
        <v>142</v>
      </c>
      <c r="F84" s="24" t="s">
        <v>132</v>
      </c>
      <c r="G84" s="24"/>
      <c r="H84" s="24"/>
      <c r="I84" s="26">
        <f>I85</f>
        <v>711.5999999999999</v>
      </c>
    </row>
    <row r="85" spans="1:9" ht="33.75">
      <c r="A85" s="42" t="s">
        <v>143</v>
      </c>
      <c r="B85" s="18" t="s">
        <v>200</v>
      </c>
      <c r="C85" s="18" t="s">
        <v>166</v>
      </c>
      <c r="D85" s="18" t="s">
        <v>178</v>
      </c>
      <c r="E85" s="18" t="s">
        <v>142</v>
      </c>
      <c r="F85" s="18" t="s">
        <v>184</v>
      </c>
      <c r="G85" s="18"/>
      <c r="H85" s="18"/>
      <c r="I85" s="19">
        <f>I86</f>
        <v>711.5999999999999</v>
      </c>
    </row>
    <row r="86" spans="1:9" ht="22.5">
      <c r="A86" s="58" t="s">
        <v>26</v>
      </c>
      <c r="B86" s="59" t="s">
        <v>200</v>
      </c>
      <c r="C86" s="59" t="s">
        <v>166</v>
      </c>
      <c r="D86" s="59" t="s">
        <v>178</v>
      </c>
      <c r="E86" s="59" t="s">
        <v>142</v>
      </c>
      <c r="F86" s="59" t="s">
        <v>184</v>
      </c>
      <c r="G86" s="59" t="s">
        <v>25</v>
      </c>
      <c r="H86" s="59"/>
      <c r="I86" s="23">
        <f>I87+I89</f>
        <v>711.5999999999999</v>
      </c>
    </row>
    <row r="87" spans="1:9" ht="22.5">
      <c r="A87" s="40" t="s">
        <v>165</v>
      </c>
      <c r="B87" s="17" t="s">
        <v>200</v>
      </c>
      <c r="C87" s="17" t="s">
        <v>166</v>
      </c>
      <c r="D87" s="17" t="s">
        <v>178</v>
      </c>
      <c r="E87" s="17" t="s">
        <v>142</v>
      </c>
      <c r="F87" s="17" t="s">
        <v>184</v>
      </c>
      <c r="G87" s="17" t="s">
        <v>115</v>
      </c>
      <c r="H87" s="17"/>
      <c r="I87" s="60">
        <f>I88</f>
        <v>449.2</v>
      </c>
    </row>
    <row r="88" spans="1:9" ht="33.75">
      <c r="A88" s="61" t="s">
        <v>16</v>
      </c>
      <c r="B88" s="20" t="s">
        <v>200</v>
      </c>
      <c r="C88" s="20" t="s">
        <v>166</v>
      </c>
      <c r="D88" s="20" t="s">
        <v>178</v>
      </c>
      <c r="E88" s="20" t="s">
        <v>142</v>
      </c>
      <c r="F88" s="20" t="s">
        <v>184</v>
      </c>
      <c r="G88" s="20" t="s">
        <v>115</v>
      </c>
      <c r="H88" s="20" t="s">
        <v>27</v>
      </c>
      <c r="I88" s="21">
        <v>449.2</v>
      </c>
    </row>
    <row r="89" spans="1:9" ht="12.75">
      <c r="A89" s="40" t="s">
        <v>15</v>
      </c>
      <c r="B89" s="17" t="s">
        <v>200</v>
      </c>
      <c r="C89" s="17" t="s">
        <v>166</v>
      </c>
      <c r="D89" s="17" t="s">
        <v>178</v>
      </c>
      <c r="E89" s="17" t="s">
        <v>142</v>
      </c>
      <c r="F89" s="17" t="s">
        <v>184</v>
      </c>
      <c r="G89" s="17" t="s">
        <v>116</v>
      </c>
      <c r="H89" s="17"/>
      <c r="I89" s="60">
        <f>I90</f>
        <v>262.4</v>
      </c>
    </row>
    <row r="90" spans="1:9" ht="33.75">
      <c r="A90" s="61" t="s">
        <v>16</v>
      </c>
      <c r="B90" s="20" t="s">
        <v>200</v>
      </c>
      <c r="C90" s="20" t="s">
        <v>166</v>
      </c>
      <c r="D90" s="20" t="s">
        <v>178</v>
      </c>
      <c r="E90" s="20" t="s">
        <v>142</v>
      </c>
      <c r="F90" s="20" t="s">
        <v>184</v>
      </c>
      <c r="G90" s="20" t="s">
        <v>116</v>
      </c>
      <c r="H90" s="20" t="s">
        <v>27</v>
      </c>
      <c r="I90" s="21">
        <v>262.4</v>
      </c>
    </row>
    <row r="91" spans="1:9" s="57" customFormat="1" ht="12.75">
      <c r="A91" s="43" t="s">
        <v>170</v>
      </c>
      <c r="B91" s="7" t="s">
        <v>200</v>
      </c>
      <c r="C91" s="7" t="s">
        <v>12</v>
      </c>
      <c r="D91" s="8"/>
      <c r="E91" s="8"/>
      <c r="F91" s="8"/>
      <c r="G91" s="8" t="s">
        <v>177</v>
      </c>
      <c r="H91" s="8" t="s">
        <v>177</v>
      </c>
      <c r="I91" s="11">
        <f aca="true" t="shared" si="0" ref="I91:I96">I92</f>
        <v>40.8</v>
      </c>
    </row>
    <row r="92" spans="1:9" s="71" customFormat="1" ht="12">
      <c r="A92" s="67" t="s">
        <v>108</v>
      </c>
      <c r="B92" s="68" t="s">
        <v>200</v>
      </c>
      <c r="C92" s="69" t="s">
        <v>12</v>
      </c>
      <c r="D92" s="69" t="s">
        <v>178</v>
      </c>
      <c r="E92" s="69"/>
      <c r="F92" s="69" t="s">
        <v>177</v>
      </c>
      <c r="G92" s="69" t="s">
        <v>177</v>
      </c>
      <c r="H92" s="69" t="s">
        <v>177</v>
      </c>
      <c r="I92" s="70">
        <f t="shared" si="0"/>
        <v>40.8</v>
      </c>
    </row>
    <row r="93" spans="1:9" ht="22.5">
      <c r="A93" s="41" t="s">
        <v>141</v>
      </c>
      <c r="B93" s="24" t="s">
        <v>200</v>
      </c>
      <c r="C93" s="24" t="s">
        <v>12</v>
      </c>
      <c r="D93" s="24" t="s">
        <v>178</v>
      </c>
      <c r="E93" s="24" t="s">
        <v>142</v>
      </c>
      <c r="F93" s="24" t="s">
        <v>132</v>
      </c>
      <c r="G93" s="24" t="s">
        <v>177</v>
      </c>
      <c r="H93" s="24" t="s">
        <v>177</v>
      </c>
      <c r="I93" s="26">
        <f t="shared" si="0"/>
        <v>40.8</v>
      </c>
    </row>
    <row r="94" spans="1:9" ht="33.75">
      <c r="A94" s="42" t="s">
        <v>143</v>
      </c>
      <c r="B94" s="18" t="s">
        <v>200</v>
      </c>
      <c r="C94" s="18" t="s">
        <v>12</v>
      </c>
      <c r="D94" s="18" t="s">
        <v>178</v>
      </c>
      <c r="E94" s="18" t="s">
        <v>142</v>
      </c>
      <c r="F94" s="18" t="s">
        <v>184</v>
      </c>
      <c r="G94" s="18" t="s">
        <v>177</v>
      </c>
      <c r="H94" s="18" t="s">
        <v>177</v>
      </c>
      <c r="I94" s="19">
        <f t="shared" si="0"/>
        <v>40.8</v>
      </c>
    </row>
    <row r="95" spans="1:9" ht="22.5">
      <c r="A95" s="58" t="s">
        <v>153</v>
      </c>
      <c r="B95" s="59" t="s">
        <v>200</v>
      </c>
      <c r="C95" s="59" t="s">
        <v>12</v>
      </c>
      <c r="D95" s="59" t="s">
        <v>178</v>
      </c>
      <c r="E95" s="59" t="s">
        <v>142</v>
      </c>
      <c r="F95" s="59" t="s">
        <v>184</v>
      </c>
      <c r="G95" s="59" t="s">
        <v>130</v>
      </c>
      <c r="H95" s="59" t="s">
        <v>177</v>
      </c>
      <c r="I95" s="22">
        <f t="shared" si="0"/>
        <v>40.8</v>
      </c>
    </row>
    <row r="96" spans="1:9" ht="12.75">
      <c r="A96" s="40" t="s">
        <v>152</v>
      </c>
      <c r="B96" s="44" t="s">
        <v>200</v>
      </c>
      <c r="C96" s="17" t="s">
        <v>12</v>
      </c>
      <c r="D96" s="17" t="s">
        <v>178</v>
      </c>
      <c r="E96" s="17" t="s">
        <v>142</v>
      </c>
      <c r="F96" s="17" t="s">
        <v>184</v>
      </c>
      <c r="G96" s="17" t="s">
        <v>131</v>
      </c>
      <c r="H96" s="17"/>
      <c r="I96" s="60">
        <f t="shared" si="0"/>
        <v>40.8</v>
      </c>
    </row>
    <row r="97" spans="1:9" ht="22.5">
      <c r="A97" s="66" t="s">
        <v>151</v>
      </c>
      <c r="B97" s="20" t="s">
        <v>200</v>
      </c>
      <c r="C97" s="20" t="s">
        <v>12</v>
      </c>
      <c r="D97" s="20" t="s">
        <v>178</v>
      </c>
      <c r="E97" s="20" t="s">
        <v>142</v>
      </c>
      <c r="F97" s="20" t="s">
        <v>184</v>
      </c>
      <c r="G97" s="20" t="s">
        <v>131</v>
      </c>
      <c r="H97" s="20" t="s">
        <v>150</v>
      </c>
      <c r="I97" s="21">
        <v>40.8</v>
      </c>
    </row>
    <row r="98" spans="1:9" s="57" customFormat="1" ht="25.5">
      <c r="A98" s="43" t="s">
        <v>112</v>
      </c>
      <c r="B98" s="7" t="s">
        <v>200</v>
      </c>
      <c r="C98" s="7" t="s">
        <v>169</v>
      </c>
      <c r="D98" s="8"/>
      <c r="E98" s="8"/>
      <c r="F98" s="8"/>
      <c r="G98" s="8"/>
      <c r="H98" s="8"/>
      <c r="I98" s="11">
        <f>I99</f>
        <v>0</v>
      </c>
    </row>
    <row r="99" spans="1:9" s="71" customFormat="1" ht="24">
      <c r="A99" s="67" t="s">
        <v>21</v>
      </c>
      <c r="B99" s="68" t="s">
        <v>200</v>
      </c>
      <c r="C99" s="69" t="s">
        <v>169</v>
      </c>
      <c r="D99" s="69" t="s">
        <v>178</v>
      </c>
      <c r="E99" s="69"/>
      <c r="F99" s="69"/>
      <c r="G99" s="69"/>
      <c r="H99" s="69"/>
      <c r="I99" s="70">
        <f>I100</f>
        <v>0</v>
      </c>
    </row>
    <row r="100" spans="1:9" ht="22.5">
      <c r="A100" s="41" t="s">
        <v>141</v>
      </c>
      <c r="B100" s="24" t="s">
        <v>200</v>
      </c>
      <c r="C100" s="24" t="s">
        <v>169</v>
      </c>
      <c r="D100" s="24" t="s">
        <v>178</v>
      </c>
      <c r="E100" s="24" t="s">
        <v>142</v>
      </c>
      <c r="F100" s="24" t="s">
        <v>132</v>
      </c>
      <c r="G100" s="24"/>
      <c r="H100" s="24"/>
      <c r="I100" s="26">
        <f>I101</f>
        <v>0</v>
      </c>
    </row>
    <row r="101" spans="1:9" ht="33.75">
      <c r="A101" s="42" t="s">
        <v>143</v>
      </c>
      <c r="B101" s="18" t="s">
        <v>200</v>
      </c>
      <c r="C101" s="18" t="s">
        <v>169</v>
      </c>
      <c r="D101" s="18" t="s">
        <v>178</v>
      </c>
      <c r="E101" s="18" t="s">
        <v>142</v>
      </c>
      <c r="F101" s="18" t="s">
        <v>184</v>
      </c>
      <c r="G101" s="18"/>
      <c r="H101" s="18"/>
      <c r="I101" s="19">
        <f>I102</f>
        <v>0</v>
      </c>
    </row>
    <row r="102" spans="1:9" ht="12.75">
      <c r="A102" s="58" t="s">
        <v>22</v>
      </c>
      <c r="B102" s="65" t="s">
        <v>200</v>
      </c>
      <c r="C102" s="59" t="s">
        <v>169</v>
      </c>
      <c r="D102" s="59" t="s">
        <v>178</v>
      </c>
      <c r="E102" s="59" t="s">
        <v>142</v>
      </c>
      <c r="F102" s="59" t="s">
        <v>184</v>
      </c>
      <c r="G102" s="59" t="s">
        <v>23</v>
      </c>
      <c r="H102" s="59" t="s">
        <v>177</v>
      </c>
      <c r="I102" s="23">
        <f>I103</f>
        <v>0</v>
      </c>
    </row>
    <row r="103" spans="1:9" ht="13.5" thickBot="1">
      <c r="A103" s="72" t="s">
        <v>24</v>
      </c>
      <c r="B103" s="25" t="s">
        <v>200</v>
      </c>
      <c r="C103" s="25" t="s">
        <v>169</v>
      </c>
      <c r="D103" s="25" t="s">
        <v>178</v>
      </c>
      <c r="E103" s="25" t="s">
        <v>142</v>
      </c>
      <c r="F103" s="25" t="s">
        <v>184</v>
      </c>
      <c r="G103" s="25" t="s">
        <v>23</v>
      </c>
      <c r="H103" s="25">
        <v>730</v>
      </c>
      <c r="I103" s="73"/>
    </row>
  </sheetData>
  <sheetProtection formatCells="0" formatColumns="0" formatRows="0" insertColumns="0" insertRows="0"/>
  <mergeCells count="2">
    <mergeCell ref="A9:I9"/>
    <mergeCell ref="E12:G12"/>
  </mergeCells>
  <conditionalFormatting sqref="C16:H16 B17:H19 C50:H50 B51:H53 A50:A58 C54:H58 B37:H39 A32:A40 C60:H60 A16:A21 C20:H21 A22:H22 A23:A30 C23:H30 A31:H31 C32:H36 C40:H40 C42:H42 B43:H45 C46:H48 A42:A48 B61:H63 C64:H65 A60:A65 C67:H67 B68:H70 C71:H72 B73:H73 C74:H75 B76:H76 C77:H78 B79:H79 C80:H81 A67:A81 C99:H99 B100:H100 C101:H103 A99:A103 A83:H90 B93:H95 C92:H92 A92:A97 C96:H97">
    <cfRule type="expression" priority="1" dxfId="17" stopIfTrue="1">
      <formula>$G16=""</formula>
    </cfRule>
    <cfRule type="expression" priority="2" dxfId="18" stopIfTrue="1">
      <formula>#REF!&lt;&gt;""</formula>
    </cfRule>
    <cfRule type="expression" priority="3" dxfId="19" stopIfTrue="1">
      <formula>AND($H16="",$G16&lt;&gt;"")</formula>
    </cfRule>
  </conditionalFormatting>
  <conditionalFormatting sqref="C13:G14 A13:B15 C15:I15 A59:I59 A82:I82 A49:I49 A41:I41 A66:I66 A98:I98 A91:I91">
    <cfRule type="expression" priority="4" dxfId="17" stopIfTrue="1">
      <formula>$C13=""</formula>
    </cfRule>
    <cfRule type="expression" priority="5" dxfId="18" stopIfTrue="1">
      <formula>$D13&lt;&gt;""</formula>
    </cfRule>
  </conditionalFormatting>
  <conditionalFormatting sqref="I6:I7">
    <cfRule type="expression" priority="6" dxfId="0" stopIfTrue="1">
      <formula>#REF!&lt;&gt;""</formula>
    </cfRule>
  </conditionalFormatting>
  <printOptions/>
  <pageMargins left="0.7874015748031497" right="0.3937007874015748" top="0.3937007874015748" bottom="0.3937007874015748" header="0" footer="0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Zeros="0" zoomScalePageLayoutView="0" workbookViewId="0" topLeftCell="A1">
      <selection activeCell="B31" sqref="B31"/>
    </sheetView>
  </sheetViews>
  <sheetFormatPr defaultColWidth="9.00390625" defaultRowHeight="12.75"/>
  <cols>
    <col min="1" max="1" width="31.625" style="1" customWidth="1"/>
    <col min="2" max="2" width="75.875" style="1" customWidth="1"/>
    <col min="3" max="3" width="15.375" style="1" customWidth="1"/>
    <col min="4" max="4" width="20.625" style="1" customWidth="1"/>
    <col min="5" max="5" width="14.875" style="1" customWidth="1"/>
    <col min="6" max="6" width="15.00390625" style="1" customWidth="1"/>
    <col min="7" max="16384" width="9.125" style="1" customWidth="1"/>
  </cols>
  <sheetData>
    <row r="1" spans="2:4" ht="18">
      <c r="B1" s="104" t="s">
        <v>76</v>
      </c>
      <c r="C1" s="104"/>
      <c r="D1" s="76"/>
    </row>
    <row r="2" spans="2:4" ht="18.75">
      <c r="B2" s="103" t="s">
        <v>77</v>
      </c>
      <c r="C2" s="103"/>
      <c r="D2" s="76"/>
    </row>
    <row r="3" spans="2:4" ht="18.75">
      <c r="B3" s="12" t="s">
        <v>206</v>
      </c>
      <c r="C3" s="12"/>
      <c r="D3" s="76"/>
    </row>
    <row r="4" spans="2:4" ht="18.75">
      <c r="B4" s="103" t="s">
        <v>78</v>
      </c>
      <c r="C4" s="103"/>
      <c r="D4" s="76"/>
    </row>
    <row r="5" spans="1:9" s="77" customFormat="1" ht="18.75">
      <c r="A5" s="47"/>
      <c r="B5" s="103" t="s">
        <v>208</v>
      </c>
      <c r="C5" s="103"/>
      <c r="E5" s="9"/>
      <c r="H5" s="5"/>
      <c r="I5" s="5"/>
    </row>
    <row r="6" spans="1:4" ht="18.75">
      <c r="A6" s="2"/>
      <c r="B6" s="103"/>
      <c r="C6" s="103"/>
      <c r="D6" s="76"/>
    </row>
    <row r="7" spans="1:4" ht="12.75">
      <c r="A7" s="2"/>
      <c r="B7" s="76"/>
      <c r="C7" s="76"/>
      <c r="D7" s="76"/>
    </row>
    <row r="8" spans="1:3" ht="15.75" customHeight="1">
      <c r="A8" s="98" t="s">
        <v>209</v>
      </c>
      <c r="B8" s="98"/>
      <c r="C8" s="98"/>
    </row>
    <row r="9" spans="1:3" ht="15.75" customHeight="1">
      <c r="A9" s="98"/>
      <c r="B9" s="98"/>
      <c r="C9" s="98"/>
    </row>
    <row r="10" spans="1:3" ht="12.75">
      <c r="A10" s="98"/>
      <c r="B10" s="98"/>
      <c r="C10" s="98"/>
    </row>
    <row r="11" spans="1:3" ht="15.75" customHeight="1" hidden="1" thickBot="1">
      <c r="A11" s="98"/>
      <c r="B11" s="98"/>
      <c r="C11" s="98"/>
    </row>
    <row r="12" spans="1:3" ht="61.5" customHeight="1">
      <c r="A12" s="97" t="s">
        <v>79</v>
      </c>
      <c r="B12" s="97"/>
      <c r="C12" s="97"/>
    </row>
    <row r="13" spans="1:3" ht="15.75">
      <c r="A13" s="78" t="s">
        <v>185</v>
      </c>
      <c r="B13" s="78" t="s">
        <v>183</v>
      </c>
      <c r="C13" s="79" t="s">
        <v>80</v>
      </c>
    </row>
    <row r="14" spans="1:3" ht="15.75">
      <c r="A14" s="80" t="s">
        <v>30</v>
      </c>
      <c r="B14" s="3" t="s">
        <v>193</v>
      </c>
      <c r="C14" s="81">
        <f>C15</f>
        <v>-0.01999999999998181</v>
      </c>
    </row>
    <row r="15" spans="1:3" ht="15.75">
      <c r="A15" s="80" t="s">
        <v>192</v>
      </c>
      <c r="B15" s="3" t="s">
        <v>188</v>
      </c>
      <c r="C15" s="81">
        <f>C16</f>
        <v>-0.01999999999998181</v>
      </c>
    </row>
    <row r="16" spans="1:3" ht="15.75">
      <c r="A16" s="80" t="s">
        <v>156</v>
      </c>
      <c r="B16" s="3" t="s">
        <v>189</v>
      </c>
      <c r="C16" s="81">
        <f>C17+C21</f>
        <v>-0.01999999999998181</v>
      </c>
    </row>
    <row r="17" spans="1:3" ht="15.75">
      <c r="A17" s="80" t="s">
        <v>41</v>
      </c>
      <c r="B17" s="3" t="s">
        <v>40</v>
      </c>
      <c r="C17" s="81">
        <f>C18</f>
        <v>-2408.9</v>
      </c>
    </row>
    <row r="18" spans="1:3" ht="15.75">
      <c r="A18" s="80" t="s">
        <v>43</v>
      </c>
      <c r="B18" s="3" t="s">
        <v>42</v>
      </c>
      <c r="C18" s="81">
        <f>C19</f>
        <v>-2408.9</v>
      </c>
    </row>
    <row r="19" spans="1:3" ht="15.75">
      <c r="A19" s="80" t="s">
        <v>44</v>
      </c>
      <c r="B19" s="3" t="s">
        <v>190</v>
      </c>
      <c r="C19" s="81">
        <f>C20</f>
        <v>-2408.9</v>
      </c>
    </row>
    <row r="20" spans="1:3" ht="31.5">
      <c r="A20" s="80" t="s">
        <v>81</v>
      </c>
      <c r="B20" s="3" t="s">
        <v>186</v>
      </c>
      <c r="C20" s="81">
        <f>прил1!C13*(-1)</f>
        <v>-2408.9</v>
      </c>
    </row>
    <row r="21" spans="1:3" ht="15.75">
      <c r="A21" s="80" t="s">
        <v>45</v>
      </c>
      <c r="B21" s="3" t="s">
        <v>31</v>
      </c>
      <c r="C21" s="81">
        <f>C22</f>
        <v>2408.88</v>
      </c>
    </row>
    <row r="22" spans="1:3" ht="15.75">
      <c r="A22" s="80" t="s">
        <v>46</v>
      </c>
      <c r="B22" s="3" t="s">
        <v>32</v>
      </c>
      <c r="C22" s="81">
        <f>C23</f>
        <v>2408.88</v>
      </c>
    </row>
    <row r="23" spans="1:3" ht="15.75">
      <c r="A23" s="80" t="s">
        <v>47</v>
      </c>
      <c r="B23" s="3" t="s">
        <v>191</v>
      </c>
      <c r="C23" s="81">
        <f>C24</f>
        <v>2408.88</v>
      </c>
    </row>
    <row r="24" spans="1:3" ht="31.5">
      <c r="A24" s="80" t="s">
        <v>82</v>
      </c>
      <c r="B24" s="3" t="s">
        <v>187</v>
      </c>
      <c r="C24" s="81">
        <f>прил4!H13</f>
        <v>2408.88</v>
      </c>
    </row>
  </sheetData>
  <sheetProtection formatCells="0" formatColumns="0" formatRows="0" insertColumns="0" insertRows="0"/>
  <mergeCells count="7">
    <mergeCell ref="A12:C12"/>
    <mergeCell ref="B5:C5"/>
    <mergeCell ref="B1:C1"/>
    <mergeCell ref="B2:C2"/>
    <mergeCell ref="B4:C4"/>
    <mergeCell ref="B6:C6"/>
    <mergeCell ref="A8:C11"/>
  </mergeCells>
  <conditionalFormatting sqref="A6:A7">
    <cfRule type="expression" priority="1" dxfId="0" stopIfTrue="1">
      <formula>$D6&lt;&gt;""</formula>
    </cfRule>
  </conditionalFormatting>
  <conditionalFormatting sqref="B1">
    <cfRule type="expression" priority="2" dxfId="0" stopIfTrue="1">
      <formula>$G1&lt;&gt;""</formula>
    </cfRule>
  </conditionalFormatting>
  <printOptions horizontalCentered="1"/>
  <pageMargins left="0.7874015748031497" right="1.1811023622047245" top="0.7874015748031497" bottom="1.1811023622047245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Admin</cp:lastModifiedBy>
  <cp:lastPrinted>2014-01-21T06:22:48Z</cp:lastPrinted>
  <dcterms:created xsi:type="dcterms:W3CDTF">1999-01-01T02:03:44Z</dcterms:created>
  <dcterms:modified xsi:type="dcterms:W3CDTF">2014-01-21T08:30:07Z</dcterms:modified>
  <cp:category/>
  <cp:version/>
  <cp:contentType/>
  <cp:contentStatus/>
</cp:coreProperties>
</file>