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11" windowWidth="12120" windowHeight="8835" tabRatio="750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>
    <definedName name="_xlnm.Print_Titles" localSheetId="0">'прил1'!$12:$13</definedName>
    <definedName name="_xlnm.Print_Titles" localSheetId="1">'прил2'!$10:$10</definedName>
    <definedName name="_xlnm.Print_Titles" localSheetId="3">'прил4'!$9:$9</definedName>
    <definedName name="_xlnm.Print_Titles" localSheetId="4">'прил5'!$11:$11</definedName>
    <definedName name="_xlnm.Print_Area" localSheetId="2">'прил3'!$A$1:$C$23</definedName>
    <definedName name="_xlnm.Print_Area" localSheetId="3">'прил4'!$A$1:$H$102</definedName>
    <definedName name="_xlnm.Print_Area" localSheetId="4">'прил5'!$A$1:$I$103</definedName>
    <definedName name="_xlnm.Print_Area" localSheetId="5">'прил6'!$A$1:$C$35</definedName>
  </definedNames>
  <calcPr fullCalcOnLoad="1"/>
</workbook>
</file>

<file path=xl/sharedStrings.xml><?xml version="1.0" encoding="utf-8"?>
<sst xmlns="http://schemas.openxmlformats.org/spreadsheetml/2006/main" count="1330" uniqueCount="268">
  <si>
    <t>Доходы бюджетов поселений от возврата иными организациями остатков субсидий прошлых лет</t>
  </si>
  <si>
    <t>2  19 05000 10 0000 151</t>
  </si>
  <si>
    <t>Возврат  остатков субсидий, субвенций  и иных межбюджетных трансфертов, имеющих целевое назначение, прошлых лет из  бюджетов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</si>
  <si>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</si>
  <si>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 уплаченных или  излишне 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</si>
  <si>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Получение кредитов от кредитных организаций бюджетами поселений в валюте Российской Федерации</t>
  </si>
  <si>
    <t>01  02  00  00  10  0000  710</t>
  </si>
  <si>
    <t>01  02  00  00  10  0000  810</t>
  </si>
  <si>
    <t>Погашение бюджетами поселений кредитов от кредитных организаций в валюте Российской Федерации</t>
  </si>
  <si>
    <t>01  03  01  00  10  0000  710</t>
  </si>
  <si>
    <t>01  03  01  00  10  0000  810</t>
  </si>
  <si>
    <t>01  05  02  01  10  0000  510</t>
  </si>
  <si>
    <t>01  05  02  01  10  0000  610</t>
  </si>
  <si>
    <t>01  06  01  00  10  0000  630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</si>
  <si>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</si>
  <si>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</si>
  <si>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Увеличение прочих остатков денежных средств бюджетов поселений</t>
  </si>
  <si>
    <t xml:space="preserve"> Уменьшение прочих остатков денежных средств бюджетов</t>
  </si>
  <si>
    <t>Средства от продажи акций и иных форм участия в капитале, находящихся в собственности поселений</t>
  </si>
  <si>
    <t>2015 год</t>
  </si>
  <si>
    <t>2 02 00000 00 0000 000</t>
  </si>
  <si>
    <t>2 02 01000 00 0000 151</t>
  </si>
  <si>
    <t>2 02 01001 00 0000 151</t>
  </si>
  <si>
    <t>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</si>
  <si>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</si>
  <si>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>20201001100000100</t>
  </si>
  <si>
    <t xml:space="preserve"> Субсидии бюджетам бюджетной системы Российской Федерации (межбюджетные субсидии)</t>
  </si>
  <si>
    <t>2020200000 0000 151</t>
  </si>
  <si>
    <t xml:space="preserve"> 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</si>
  <si>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поселений на софинансирование капитальных вложений в объекты муниципальной собственности</t>
  </si>
  <si>
    <t>2020207700 0000 151</t>
  </si>
  <si>
    <t>2020207710 0000 151</t>
  </si>
  <si>
    <t xml:space="preserve"> Прочие субсидии</t>
  </si>
  <si>
    <t>2020299900 0000 151</t>
  </si>
  <si>
    <t xml:space="preserve"> Прочие субсидии бюджетам поселений</t>
  </si>
  <si>
    <t>2020299910 0000 151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</si>
  <si>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</si>
  <si>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</si>
  <si>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</si>
  <si>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Субвенции местным бюджетам на выполнение передаваемых полномочий субъектов Российской Федерации</t>
  </si>
  <si>
    <t xml:space="preserve"> Субвенции бюджетам поселений на выполнение передаваемых полномочий субъектов Российской Федерации</t>
  </si>
  <si>
    <t>2020300000 0000 151</t>
  </si>
  <si>
    <t>2020301500 0000 151</t>
  </si>
  <si>
    <t>2020301510 0000 151</t>
  </si>
  <si>
    <t>2020302400 0000 151</t>
  </si>
  <si>
    <t>2020302410 0000 151</t>
  </si>
  <si>
    <t>Приложение 3</t>
  </si>
  <si>
    <t>МЕЖБЮДЖЕТНЫЕ ТРАНСФЕРТЫ, ПОЛУЧАЕМЫЕ ИЗ ДРУГИХ БЮДЖЕТОВ БЮДЖЕТНОЙ СИСТЕМЫ РОССИЙСКОЙ ФЕДЕРАЦИИ на 2015 год</t>
  </si>
  <si>
    <t>Приложение 6</t>
  </si>
  <si>
    <t xml:space="preserve">к решению сессии Совета депутатов </t>
  </si>
  <si>
    <t>03</t>
  </si>
  <si>
    <t>02</t>
  </si>
  <si>
    <t>10</t>
  </si>
  <si>
    <t>05</t>
  </si>
  <si>
    <t>Приложение 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</si>
  <si>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</si>
  <si>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</si>
  <si>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Государственная программа повышения эффективности управления государственными финансами на 2014-2018 годы</t>
  </si>
  <si>
    <t>17</t>
  </si>
  <si>
    <t>Подпрограмма "Повышение эффективности межбюджетных отношений" Государственной программы повышения эффективности управления государственными финансами на 2014-2018 годы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</si>
  <si>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</si>
  <si>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</si>
  <si>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</si>
  <si>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>8024</t>
  </si>
  <si>
    <t xml:space="preserve">Обслуживание муниципального долга </t>
  </si>
  <si>
    <t>8100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</si>
  <si>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</si>
  <si>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</si>
  <si>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</si>
  <si>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</si>
  <si>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</si>
  <si>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</si>
  <si>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Приложение 4</t>
  </si>
  <si>
    <t>Безвозмездные поступления от других бюджетов бюджетной системы Российской Федерации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</si>
  <si>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</si>
  <si>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</si>
  <si>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</si>
  <si>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</si>
  <si>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</si>
  <si>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</si>
  <si>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</si>
  <si>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</si>
  <si>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к решению  Совета депутатов</t>
  </si>
  <si>
    <t>ОБЩЕГОСУДАРСТВЕННЫЕ ВОПРОСЫ</t>
  </si>
  <si>
    <t>Органы юстиции</t>
  </si>
  <si>
    <t>Государственная регистрация актов гражданского состояния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</si>
  <si>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</si>
  <si>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</si>
  <si>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</si>
  <si>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</si>
  <si>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</t>
  </si>
  <si>
    <t>Дорожное хозяйство (дорожные фонды)</t>
  </si>
  <si>
    <t>8031</t>
  </si>
  <si>
    <t>Капитальный ремонт, ремонт и содержание автомобильных дорог общего пользования регионального и (или) межмуниципального значения и искусственных сооружений на них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</si>
  <si>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</si>
  <si>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</si>
  <si>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</si>
  <si>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6010</t>
  </si>
  <si>
    <t>Благоустройство</t>
  </si>
  <si>
    <t>Уличное освещение</t>
  </si>
  <si>
    <t>6020</t>
  </si>
  <si>
    <t>6030</t>
  </si>
  <si>
    <t>6040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</si>
  <si>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</si>
  <si>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</si>
  <si>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</si>
  <si>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>(тыс. рублей)</t>
  </si>
  <si>
    <t xml:space="preserve">СУММА </t>
  </si>
  <si>
    <t>000 01  05  02  01  10  0000  510</t>
  </si>
  <si>
    <t>000 01  05  02  01  10  0000  610</t>
  </si>
  <si>
    <t>БЕЗВОЗМЕЗДНЫЕ ПОСТУПЛЕНИЯ</t>
  </si>
  <si>
    <t>Пенсионное обеспечение</t>
  </si>
  <si>
    <t>Резервные фонды</t>
  </si>
  <si>
    <t>2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</si>
  <si>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</si>
  <si>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</si>
  <si>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</si>
  <si>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</si>
  <si>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8129</t>
  </si>
  <si>
    <t>8131</t>
  </si>
  <si>
    <t>8011</t>
  </si>
  <si>
    <t>8012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</si>
  <si>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</si>
  <si>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</si>
  <si>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</si>
  <si>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62</t>
  </si>
  <si>
    <t>Обеспечение деятельности  органов местного самоуправления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</si>
  <si>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</si>
  <si>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</si>
  <si>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</si>
  <si>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7715</t>
  </si>
  <si>
    <t xml:space="preserve">Непрограммные расходы главных распорядителей бюджетных средств </t>
  </si>
  <si>
    <t>8019</t>
  </si>
  <si>
    <t>8200</t>
  </si>
  <si>
    <t>8213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</si>
  <si>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</si>
  <si>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</si>
  <si>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</si>
  <si>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</si>
  <si>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</si>
  <si>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</si>
  <si>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</si>
  <si>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</si>
  <si>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</si>
  <si>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</si>
  <si>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</si>
  <si>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</si>
  <si>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</si>
  <si>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7700</t>
  </si>
  <si>
    <t>5119</t>
  </si>
  <si>
    <t>НАЦИОНАЛЬНАЯ БЕЗОПАСНОСТЬ И ПРАВООХРАНИТЕЛЬНАЯ ДЕЯТЕЛЬНОСТЬ</t>
  </si>
  <si>
    <t>870</t>
  </si>
  <si>
    <t>Резервные средства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</si>
  <si>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</si>
  <si>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</si>
  <si>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</si>
  <si>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</si>
  <si>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000 01  05  00  00  00  0000  000</t>
  </si>
  <si>
    <t>НАЦИОНАЛЬНАЯ ЭКОНОМИКА</t>
  </si>
  <si>
    <t>Дотации бюджетам субъектов Российской Федерации и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</si>
  <si>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</si>
  <si>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</si>
  <si>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09</t>
  </si>
  <si>
    <t>Резервные фонды местных администраций</t>
  </si>
  <si>
    <t>900</t>
  </si>
  <si>
    <t>Дворцы и дома культуры, другие учреждения культуры и средств массовой информации</t>
  </si>
  <si>
    <t>08</t>
  </si>
  <si>
    <t>11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</si>
  <si>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</si>
  <si>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</si>
  <si>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</si>
  <si>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</si>
  <si>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</si>
  <si>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</si>
  <si>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</si>
  <si>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</si>
  <si>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</si>
  <si>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</si>
  <si>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</si>
  <si>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</si>
  <si>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 xml:space="preserve">к решению Совета депутатов </t>
  </si>
  <si>
    <t>Ковылкинского муниципального района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</si>
  <si>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</si>
  <si>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</si>
  <si>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</si>
  <si>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</si>
  <si>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</si>
  <si>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</si>
  <si>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</si>
  <si>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</si>
  <si>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</si>
  <si>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</si>
  <si>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</si>
  <si>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918</t>
  </si>
  <si>
    <t xml:space="preserve"> </t>
  </si>
  <si>
    <t>Ковылкинского муниципального района РМ</t>
  </si>
  <si>
    <t>Приложение № 1</t>
  </si>
  <si>
    <t>ПЕРЕЧЕНЬ</t>
  </si>
  <si>
    <t>КОВЫЛКИНСКОГО МУНИЦИПАЛЬНОГО РАЙОНА</t>
  </si>
  <si>
    <t>Код бюджетной классификации Российской Федерации</t>
  </si>
  <si>
    <t>Наименование главного администратора доходов</t>
  </si>
  <si>
    <t>главного администратора доходов</t>
  </si>
  <si>
    <t>доходов республиканского и местных бюджетов</t>
  </si>
  <si>
    <t>Наименование главного администратора источников финансирования дефицита бюджета</t>
  </si>
  <si>
    <t>администратора доходов</t>
  </si>
  <si>
    <t>источников внутреннего финансирования дефицита республиканского бюджета</t>
  </si>
  <si>
    <t>2 00 00000 00 0000 000</t>
  </si>
  <si>
    <t xml:space="preserve">Безвозмездные поступления 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</si>
  <si>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</si>
  <si>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</si>
  <si>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</si>
  <si>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</si>
  <si>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</si>
  <si>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</si>
  <si>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</si>
  <si>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</si>
  <si>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</si>
  <si>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</si>
  <si>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</si>
  <si>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</si>
  <si>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</si>
  <si>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</si>
  <si>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</si>
  <si>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</si>
  <si>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</si>
  <si>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</si>
  <si>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</si>
  <si>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</si>
  <si>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</si>
  <si>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</si>
  <si>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</si>
  <si>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</si>
  <si>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</si>
  <si>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</si>
  <si>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</si>
  <si>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</si>
  <si>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</si>
  <si>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</si>
  <si>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</si>
  <si>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</si>
  <si>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</si>
  <si>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</si>
  <si>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</si>
  <si>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</si>
  <si>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</si>
  <si>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</si>
  <si>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</si>
  <si>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</si>
  <si>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</si>
  <si>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</si>
  <si>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2 18 05030 10 0000 180</t>
  </si>
  <si>
    <t>Курнинского сельского поселения</t>
  </si>
  <si>
    <t>Администрация Курнинского сельского  поселения</t>
  </si>
  <si>
    <t>к решению  Совета депутатов Курнинского сельского поселения</t>
  </si>
  <si>
    <t>Курнинского  сельского поселения</t>
  </si>
  <si>
    <t>920</t>
  </si>
  <si>
    <t>Администрация Курнинского сельского поселения Ковылкинского муниципального района</t>
  </si>
  <si>
    <t>ГЛАВНЫХ АДМИНИСТРАТОРОВ ДОХОДОВ  БЮДЖЕТА КУРНИНСКОГО СЕЛЬСКОГО ПОСЕЛЕНИЯ</t>
  </si>
  <si>
    <t xml:space="preserve">ГЛАВНЫХ АДМИНИСТРАТОРОВ ИСТОЧНИКОВ ФИНАНСИРОВАНИЯ ДЕФИЦИТА  БЮДЖЕТА КУРНИНСКОГО СЕЛЬСКОГО ПОСЕЛЕНИЯ КОВЫЛКИНСКОГО МУНИЦИПАЛЬНОГО РАЙОНА </t>
  </si>
  <si>
    <t>РАСПРЕДЕЛЕНИЕ РАСХОДОВ МЕСТНОГО БЮДЖЕТА КУРНИНСКОГО СЕЛЬСКОГО ПОСЕЛЕНИЯ КОВЫЛКИНСКОГО МУНИЦИПАЛЬНОГО РАЙОНА РЕСПУБЛИКИ МОРДОВИЯ НА 2015 ГОД ПО РАЗДЕЛАМ, ПОДРАЗДЕЛАМ, ЦЕЛЕВЫМ СТАТЬЯМ И ВИДАМ РАСХОДОВ ФУНКЦИОНАЛЬНОЙ КЛАССИФИКАЦИИ РАСХОДОВ БЮДЖЕТОВ РОССИЙСКОЙ ФЕДЕРАЦИИ</t>
  </si>
  <si>
    <t>Администрация КУРНИНСКОГО СЕЛЬСКОГО ПОСЕЛЕНИЯ</t>
  </si>
  <si>
    <t xml:space="preserve">ВЕДОМСТВЕННАЯ СТРУКТУРА РАСХОДОВ  БЮДЖЕТА  КУРНИНСКОГО СЕЛЬСКОГО ПОСЕЛЕНИЯ КОВЫЛКИНСКОГО МУНИЦИПАЛЬНОГО РАЙОНА РЕСПУБЛИКИ МОРДОВИЯ НА 2015 год        </t>
  </si>
  <si>
    <t>Администрация Курнинского сельского поселения</t>
  </si>
  <si>
    <t>Источники внутреннего финансирования дефицита  бюджета Курнинского сельского поселения Ковылкинского муниципального района на 2015 год</t>
  </si>
  <si>
    <t>7601</t>
  </si>
  <si>
    <t>к решению сессии Совета депутатов Курнинского сельского поселения</t>
  </si>
  <si>
    <t>Приложение № 2</t>
  </si>
  <si>
    <t xml:space="preserve"> Ковылкинского муниципального района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</si>
</sst>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#,##0.000"/>
    <numFmt numFmtId="173" formatCode="#,##0.0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0_);_(* \(#,##0.000\);_(* &quot;-&quot;??_);_(@_)"/>
    <numFmt numFmtId="179" formatCode="#,##0.0000"/>
    <numFmt numFmtId="180" formatCode="#,##0.00000"/>
    <numFmt numFmtId="181" formatCode="#,##0.000000"/>
    <numFmt numFmtId="182" formatCode="0_)"/>
    <numFmt numFmtId="183" formatCode="0.0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,##0.0000000"/>
    <numFmt numFmtId="189" formatCode="#,##0.00000000"/>
    <numFmt numFmtId="190" formatCode="_-* #,##0.0_р_._-;\-* #,##0.0_р_._-;_-* &quot;-&quot;?_р_._-;_-@_-"/>
    <numFmt numFmtId="191" formatCode="_-* #,##0.00\ &quot;р.&quot;_-;\-* #,##0.00\ &quot;р.&quot;_-;_-* &quot;-&quot;??\ &quot;р.&quot;_-;_-@_-"/>
    <numFmt numFmtId="192" formatCode="_-* #,##0\ &quot;р.&quot;_-;\-* #,##0\ &quot;р.&quot;_-;_-* &quot;-&quot;\ &quot;р.&quot;_-;_-@_-"/>
    <numFmt numFmtId="193" formatCode="_-* #,##0.00\ _р_._-;\-* #,##0.00\ _р_._-;_-* &quot;-&quot;??\ _р_._-;_-@_-"/>
    <numFmt numFmtId="194" formatCode="_-* #,##0\ _р_._-;\-* #,##0\ _р_._-;_-* &quot;-&quot;\ _р_._-;_-@_-"/>
    <numFmt numFmtId="195" formatCode="[$-FC19]d\ mmmm\ yyyy\ &quot;г.&quot;"/>
    <numFmt numFmtId="196" formatCode="_-* #,##0.000_р_._-;\-* #,##0.000_р_._-;_-* &quot;-&quot;??_р_._-;_-@_-"/>
    <numFmt numFmtId="197" formatCode="#,##0.0_р_."/>
  </numFmts>
  <fonts count="4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Helvetica Narrow"/>
      <family val="2"/>
    </font>
    <font>
      <b/>
      <sz val="16"/>
      <name val="Times New Roman"/>
      <family val="1"/>
    </font>
    <font>
      <b/>
      <sz val="8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Helvetica Narrow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3"/>
      <name val="Times New Roman"/>
      <family val="1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8" fillId="0" borderId="1">
      <alignment horizontal="left" wrapText="1" indent="1"/>
      <protection/>
    </xf>
    <xf numFmtId="49" fontId="48" fillId="0" borderId="2">
      <alignment horizontal="center" shrinkToFit="1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3" applyNumberFormat="0" applyAlignment="0" applyProtection="0"/>
    <xf numFmtId="0" fontId="22" fillId="20" borderId="4" applyNumberFormat="0" applyAlignment="0" applyProtection="0"/>
    <xf numFmtId="0" fontId="23" fillId="20" borderId="3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49" fontId="8" fillId="0" borderId="12" xfId="0" applyNumberFormat="1" applyFont="1" applyBorder="1" applyAlignment="1">
      <alignment horizontal="left" vertical="justify" wrapText="1"/>
    </xf>
    <xf numFmtId="0" fontId="1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3" fillId="3" borderId="13" xfId="0" applyNumberFormat="1" applyFont="1" applyFill="1" applyBorder="1" applyAlignment="1" applyProtection="1">
      <alignment horizontal="center" wrapText="1"/>
      <protection locked="0"/>
    </xf>
    <xf numFmtId="49" fontId="3" fillId="3" borderId="13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vertical="top" wrapText="1"/>
      <protection locked="0"/>
    </xf>
    <xf numFmtId="166" fontId="5" fillId="3" borderId="16" xfId="0" applyNumberFormat="1" applyFont="1" applyFill="1" applyBorder="1" applyAlignment="1" applyProtection="1">
      <alignment/>
      <protection/>
    </xf>
    <xf numFmtId="49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7" xfId="64" applyNumberFormat="1" applyFont="1" applyFill="1" applyBorder="1" applyAlignment="1" applyProtection="1">
      <alignment horizontal="right" wrapText="1"/>
      <protection/>
    </xf>
    <xf numFmtId="49" fontId="3" fillId="3" borderId="18" xfId="0" applyNumberFormat="1" applyFont="1" applyFill="1" applyBorder="1" applyAlignment="1" applyProtection="1">
      <alignment horizontal="center" wrapText="1"/>
      <protection locked="0"/>
    </xf>
    <xf numFmtId="49" fontId="3" fillId="3" borderId="18" xfId="0" applyNumberFormat="1" applyFont="1" applyFill="1" applyBorder="1" applyAlignment="1" applyProtection="1">
      <alignment wrapText="1"/>
      <protection locked="0"/>
    </xf>
    <xf numFmtId="166" fontId="3" fillId="3" borderId="19" xfId="64" applyNumberFormat="1" applyFont="1" applyFill="1" applyBorder="1" applyAlignment="1" applyProtection="1">
      <alignment horizontal="right" wrapText="1"/>
      <protection/>
    </xf>
    <xf numFmtId="166" fontId="14" fillId="5" borderId="16" xfId="0" applyNumberFormat="1" applyFont="1" applyFill="1" applyBorder="1" applyAlignment="1" applyProtection="1">
      <alignment horizontal="center" vertical="center"/>
      <protection/>
    </xf>
    <xf numFmtId="49" fontId="4" fillId="7" borderId="13" xfId="0" applyNumberFormat="1" applyFont="1" applyFill="1" applyBorder="1" applyAlignment="1" applyProtection="1">
      <alignment horizontal="center" wrapText="1"/>
      <protection locked="0"/>
    </xf>
    <xf numFmtId="49" fontId="16" fillId="22" borderId="13" xfId="0" applyNumberFormat="1" applyFont="1" applyFill="1" applyBorder="1" applyAlignment="1" applyProtection="1">
      <alignment horizontal="center" wrapText="1"/>
      <protection locked="0"/>
    </xf>
    <xf numFmtId="166" fontId="16" fillId="22" borderId="17" xfId="0" applyNumberFormat="1" applyFont="1" applyFill="1" applyBorder="1" applyAlignment="1" applyProtection="1">
      <alignment horizontal="right"/>
      <protection/>
    </xf>
    <xf numFmtId="49" fontId="4" fillId="24" borderId="13" xfId="0" applyNumberFormat="1" applyFont="1" applyFill="1" applyBorder="1" applyAlignment="1" applyProtection="1">
      <alignment horizontal="center" wrapText="1"/>
      <protection locked="0"/>
    </xf>
    <xf numFmtId="166" fontId="4" fillId="0" borderId="17" xfId="0" applyNumberFormat="1" applyFont="1" applyFill="1" applyBorder="1" applyAlignment="1" applyProtection="1">
      <alignment horizontal="right"/>
      <protection locked="0"/>
    </xf>
    <xf numFmtId="166" fontId="16" fillId="25" borderId="17" xfId="0" applyNumberFormat="1" applyFont="1" applyFill="1" applyBorder="1" applyAlignment="1" applyProtection="1">
      <alignment horizontal="right"/>
      <protection/>
    </xf>
    <xf numFmtId="166" fontId="4" fillId="25" borderId="17" xfId="0" applyNumberFormat="1" applyFont="1" applyFill="1" applyBorder="1" applyAlignment="1" applyProtection="1">
      <alignment horizontal="right"/>
      <protection locked="0"/>
    </xf>
    <xf numFmtId="49" fontId="4" fillId="4" borderId="13" xfId="0" applyNumberFormat="1" applyFont="1" applyFill="1" applyBorder="1" applyAlignment="1" applyProtection="1">
      <alignment horizontal="center" wrapText="1"/>
      <protection locked="0"/>
    </xf>
    <xf numFmtId="49" fontId="4" fillId="24" borderId="20" xfId="0" applyNumberFormat="1" applyFont="1" applyFill="1" applyBorder="1" applyAlignment="1" applyProtection="1">
      <alignment horizontal="center" wrapText="1"/>
      <protection locked="0"/>
    </xf>
    <xf numFmtId="166" fontId="16" fillId="4" borderId="17" xfId="0" applyNumberFormat="1" applyFont="1" applyFill="1" applyBorder="1" applyAlignment="1" applyProtection="1">
      <alignment horizontal="right"/>
      <protection/>
    </xf>
    <xf numFmtId="49" fontId="0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20" borderId="21" xfId="0" applyNumberFormat="1" applyFont="1" applyFill="1" applyBorder="1" applyAlignment="1" applyProtection="1">
      <alignment horizontal="center" vertical="center"/>
      <protection locked="0"/>
    </xf>
    <xf numFmtId="166" fontId="37" fillId="20" borderId="22" xfId="0" applyNumberFormat="1" applyFont="1" applyFill="1" applyBorder="1" applyAlignment="1" applyProtection="1">
      <alignment horizontal="center" vertical="center"/>
      <protection/>
    </xf>
    <xf numFmtId="2" fontId="3" fillId="24" borderId="0" xfId="0" applyNumberFormat="1" applyFont="1" applyFill="1" applyAlignment="1" applyProtection="1">
      <alignment horizontal="right" vertical="top" wrapText="1"/>
      <protection locked="0"/>
    </xf>
    <xf numFmtId="2" fontId="9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2" fontId="10" fillId="5" borderId="14" xfId="0" applyNumberFormat="1" applyFont="1" applyFill="1" applyBorder="1" applyAlignment="1" applyProtection="1">
      <alignment horizontal="left" vertical="center" wrapText="1"/>
      <protection locked="0"/>
    </xf>
    <xf numFmtId="2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2" fontId="14" fillId="5" borderId="15" xfId="0" applyNumberFormat="1" applyFont="1" applyFill="1" applyBorder="1" applyAlignment="1" applyProtection="1">
      <alignment horizontal="center" vertical="center"/>
      <protection locked="0"/>
    </xf>
    <xf numFmtId="2" fontId="3" fillId="3" borderId="23" xfId="0" applyNumberFormat="1" applyFont="1" applyFill="1" applyBorder="1" applyAlignment="1" applyProtection="1">
      <alignment wrapText="1"/>
      <protection locked="0"/>
    </xf>
    <xf numFmtId="2" fontId="4" fillId="7" borderId="24" xfId="0" applyNumberFormat="1" applyFont="1" applyFill="1" applyBorder="1" applyAlignment="1" applyProtection="1">
      <alignment vertical="top" wrapText="1"/>
      <protection locked="0"/>
    </xf>
    <xf numFmtId="2" fontId="4" fillId="4" borderId="24" xfId="0" applyNumberFormat="1" applyFont="1" applyFill="1" applyBorder="1" applyAlignment="1" applyProtection="1">
      <alignment vertical="top" wrapText="1"/>
      <protection locked="0"/>
    </xf>
    <xf numFmtId="2" fontId="16" fillId="22" borderId="24" xfId="0" applyNumberFormat="1" applyFont="1" applyFill="1" applyBorder="1" applyAlignment="1" applyProtection="1">
      <alignment vertical="top" wrapText="1"/>
      <protection locked="0"/>
    </xf>
    <xf numFmtId="2" fontId="3" fillId="3" borderId="24" xfId="0" applyNumberFormat="1" applyFont="1" applyFill="1" applyBorder="1" applyAlignment="1" applyProtection="1">
      <alignment wrapText="1"/>
      <protection locked="0"/>
    </xf>
    <xf numFmtId="49" fontId="16" fillId="7" borderId="13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2" fontId="38" fillId="0" borderId="0" xfId="0" applyNumberFormat="1" applyFont="1" applyAlignment="1" applyProtection="1">
      <alignment/>
      <protection locked="0"/>
    </xf>
    <xf numFmtId="2" fontId="38" fillId="0" borderId="0" xfId="0" applyNumberFormat="1" applyFont="1" applyAlignment="1" applyProtection="1">
      <alignment horizontal="center"/>
      <protection locked="0"/>
    </xf>
    <xf numFmtId="2" fontId="38" fillId="0" borderId="0" xfId="0" applyNumberFormat="1" applyFont="1" applyFill="1" applyAlignment="1" applyProtection="1">
      <alignment/>
      <protection locked="0"/>
    </xf>
    <xf numFmtId="2" fontId="38" fillId="24" borderId="0" xfId="0" applyNumberFormat="1" applyFont="1" applyFill="1" applyAlignment="1" applyProtection="1">
      <alignment vertical="top" wrapText="1"/>
      <protection locked="0"/>
    </xf>
    <xf numFmtId="2" fontId="38" fillId="24" borderId="0" xfId="0" applyNumberFormat="1" applyFont="1" applyFill="1" applyAlignment="1" applyProtection="1">
      <alignment horizontal="center"/>
      <protection locked="0"/>
    </xf>
    <xf numFmtId="2" fontId="38" fillId="24" borderId="0" xfId="0" applyNumberFormat="1" applyFont="1" applyFill="1" applyAlignment="1" applyProtection="1">
      <alignment/>
      <protection locked="0"/>
    </xf>
    <xf numFmtId="2" fontId="38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25" borderId="24" xfId="0" applyNumberFormat="1" applyFont="1" applyFill="1" applyBorder="1" applyAlignment="1" applyProtection="1">
      <alignment vertical="top" wrapText="1"/>
      <protection locked="0"/>
    </xf>
    <xf numFmtId="49" fontId="4" fillId="25" borderId="13" xfId="0" applyNumberFormat="1" applyFont="1" applyFill="1" applyBorder="1" applyAlignment="1" applyProtection="1">
      <alignment horizontal="center" wrapText="1"/>
      <protection locked="0"/>
    </xf>
    <xf numFmtId="166" fontId="4" fillId="7" borderId="17" xfId="0" applyNumberFormat="1" applyFont="1" applyFill="1" applyBorder="1" applyAlignment="1" applyProtection="1">
      <alignment horizontal="right"/>
      <protection locked="0"/>
    </xf>
    <xf numFmtId="2" fontId="4" fillId="24" borderId="24" xfId="0" applyNumberFormat="1" applyFont="1" applyFill="1" applyBorder="1" applyAlignment="1" applyProtection="1">
      <alignment wrapText="1"/>
      <protection locked="0"/>
    </xf>
    <xf numFmtId="2" fontId="3" fillId="26" borderId="25" xfId="0" applyNumberFormat="1" applyFont="1" applyFill="1" applyBorder="1" applyAlignment="1" applyProtection="1">
      <alignment horizontal="center" vertical="top" wrapText="1"/>
      <protection locked="0"/>
    </xf>
    <xf numFmtId="2" fontId="3" fillId="26" borderId="26" xfId="0" applyNumberFormat="1" applyFont="1" applyFill="1" applyBorder="1" applyAlignment="1" applyProtection="1">
      <alignment horizontal="center"/>
      <protection locked="0"/>
    </xf>
    <xf numFmtId="2" fontId="3" fillId="26" borderId="27" xfId="0" applyNumberFormat="1" applyFont="1" applyFill="1" applyBorder="1" applyAlignment="1" applyProtection="1">
      <alignment horizontal="center"/>
      <protection locked="0"/>
    </xf>
    <xf numFmtId="49" fontId="16" fillId="25" borderId="13" xfId="0" applyNumberFormat="1" applyFont="1" applyFill="1" applyBorder="1" applyAlignment="1" applyProtection="1">
      <alignment horizontal="center" wrapText="1"/>
      <protection locked="0"/>
    </xf>
    <xf numFmtId="2" fontId="4" fillId="24" borderId="24" xfId="0" applyNumberFormat="1" applyFont="1" applyFill="1" applyBorder="1" applyAlignment="1" applyProtection="1">
      <alignment wrapText="1" shrinkToFit="1"/>
      <protection locked="0"/>
    </xf>
    <xf numFmtId="2" fontId="1" fillId="15" borderId="24" xfId="0" applyNumberFormat="1" applyFont="1" applyFill="1" applyBorder="1" applyAlignment="1" applyProtection="1">
      <alignment vertical="top" wrapText="1"/>
      <protection locked="0"/>
    </xf>
    <xf numFmtId="49" fontId="2" fillId="15" borderId="13" xfId="0" applyNumberFormat="1" applyFont="1" applyFill="1" applyBorder="1" applyAlignment="1" applyProtection="1">
      <alignment horizontal="center" wrapText="1"/>
      <protection locked="0"/>
    </xf>
    <xf numFmtId="49" fontId="1" fillId="15" borderId="13" xfId="0" applyNumberFormat="1" applyFont="1" applyFill="1" applyBorder="1" applyAlignment="1" applyProtection="1">
      <alignment horizontal="center" wrapText="1"/>
      <protection locked="0"/>
    </xf>
    <xf numFmtId="166" fontId="2" fillId="15" borderId="17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 locked="0"/>
    </xf>
    <xf numFmtId="2" fontId="4" fillId="24" borderId="28" xfId="0" applyNumberFormat="1" applyFont="1" applyFill="1" applyBorder="1" applyAlignment="1" applyProtection="1">
      <alignment wrapText="1"/>
      <protection locked="0"/>
    </xf>
    <xf numFmtId="166" fontId="4" fillId="0" borderId="29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right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/>
      <protection locked="0"/>
    </xf>
    <xf numFmtId="166" fontId="39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Alignment="1" applyProtection="1">
      <alignment/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0" fillId="0" borderId="0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66" fontId="40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30" xfId="0" applyFont="1" applyBorder="1" applyAlignment="1">
      <alignment/>
    </xf>
    <xf numFmtId="0" fontId="44" fillId="0" borderId="31" xfId="0" applyFont="1" applyBorder="1" applyAlignment="1">
      <alignment horizontal="center" vertical="center" wrapText="1"/>
    </xf>
    <xf numFmtId="0" fontId="45" fillId="0" borderId="0" xfId="0" applyFont="1" applyAlignment="1" applyProtection="1">
      <alignment vertical="center"/>
      <protection locked="0"/>
    </xf>
    <xf numFmtId="0" fontId="44" fillId="0" borderId="32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/>
    </xf>
    <xf numFmtId="0" fontId="8" fillId="0" borderId="18" xfId="0" applyFont="1" applyBorder="1" applyAlignment="1">
      <alignment horizontal="center"/>
    </xf>
    <xf numFmtId="49" fontId="8" fillId="0" borderId="19" xfId="0" applyNumberFormat="1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9" fillId="0" borderId="24" xfId="0" applyFont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left" vertical="justify" wrapText="1"/>
    </xf>
    <xf numFmtId="0" fontId="9" fillId="0" borderId="28" xfId="0" applyFont="1" applyBorder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9" fillId="0" borderId="29" xfId="0" applyNumberFormat="1" applyFont="1" applyBorder="1" applyAlignment="1">
      <alignment horizontal="left" vertical="justify" wrapText="1"/>
    </xf>
    <xf numFmtId="0" fontId="11" fillId="0" borderId="0" xfId="0" applyFont="1" applyAlignment="1" applyProtection="1">
      <alignment wrapText="1"/>
      <protection locked="0"/>
    </xf>
    <xf numFmtId="0" fontId="12" fillId="0" borderId="1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9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46" fillId="20" borderId="33" xfId="0" applyNumberFormat="1" applyFont="1" applyFill="1" applyBorder="1" applyAlignment="1" applyProtection="1">
      <alignment horizontal="center" vertical="center"/>
      <protection locked="0"/>
    </xf>
    <xf numFmtId="49" fontId="47" fillId="25" borderId="24" xfId="0" applyNumberFormat="1" applyFont="1" applyFill="1" applyBorder="1" applyAlignment="1" applyProtection="1">
      <alignment wrapText="1" shrinkToFit="1"/>
      <protection locked="0"/>
    </xf>
    <xf numFmtId="49" fontId="44" fillId="7" borderId="24" xfId="0" applyNumberFormat="1" applyFont="1" applyFill="1" applyBorder="1" applyAlignment="1" applyProtection="1">
      <alignment/>
      <protection locked="0"/>
    </xf>
    <xf numFmtId="0" fontId="47" fillId="25" borderId="13" xfId="0" applyFont="1" applyFill="1" applyBorder="1" applyAlignment="1" applyProtection="1">
      <alignment wrapText="1" shrinkToFit="1"/>
      <protection locked="0"/>
    </xf>
    <xf numFmtId="0" fontId="44" fillId="7" borderId="13" xfId="0" applyFont="1" applyFill="1" applyBorder="1" applyAlignment="1" applyProtection="1">
      <alignment wrapText="1"/>
      <protection locked="0"/>
    </xf>
    <xf numFmtId="49" fontId="44" fillId="0" borderId="24" xfId="0" applyNumberFormat="1" applyFont="1" applyBorder="1" applyAlignment="1" applyProtection="1">
      <alignment/>
      <protection locked="0"/>
    </xf>
    <xf numFmtId="0" fontId="44" fillId="0" borderId="13" xfId="0" applyFont="1" applyFill="1" applyBorder="1" applyAlignment="1" applyProtection="1">
      <alignment wrapText="1"/>
      <protection locked="0"/>
    </xf>
    <xf numFmtId="49" fontId="47" fillId="4" borderId="23" xfId="0" applyNumberFormat="1" applyFont="1" applyFill="1" applyBorder="1" applyAlignment="1" applyProtection="1">
      <alignment/>
      <protection locked="0"/>
    </xf>
    <xf numFmtId="0" fontId="47" fillId="4" borderId="18" xfId="0" applyFont="1" applyFill="1" applyBorder="1" applyAlignment="1" applyProtection="1">
      <alignment wrapText="1"/>
      <protection locked="0"/>
    </xf>
    <xf numFmtId="166" fontId="47" fillId="4" borderId="19" xfId="0" applyNumberFormat="1" applyFont="1" applyFill="1" applyBorder="1" applyAlignment="1" applyProtection="1">
      <alignment/>
      <protection/>
    </xf>
    <xf numFmtId="166" fontId="47" fillId="25" borderId="17" xfId="0" applyNumberFormat="1" applyFont="1" applyFill="1" applyBorder="1" applyAlignment="1" applyProtection="1">
      <alignment/>
      <protection/>
    </xf>
    <xf numFmtId="166" fontId="44" fillId="0" borderId="17" xfId="0" applyNumberFormat="1" applyFont="1" applyFill="1" applyBorder="1" applyAlignment="1" applyProtection="1">
      <alignment/>
      <protection locked="0"/>
    </xf>
    <xf numFmtId="49" fontId="44" fillId="0" borderId="28" xfId="0" applyNumberFormat="1" applyFont="1" applyBorder="1" applyAlignment="1" applyProtection="1">
      <alignment/>
      <protection locked="0"/>
    </xf>
    <xf numFmtId="0" fontId="44" fillId="0" borderId="20" xfId="0" applyFont="1" applyFill="1" applyBorder="1" applyAlignment="1" applyProtection="1">
      <alignment wrapText="1"/>
      <protection locked="0"/>
    </xf>
    <xf numFmtId="166" fontId="44" fillId="0" borderId="29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vertical="center" wrapText="1" shrinkToFit="1"/>
      <protection locked="0"/>
    </xf>
    <xf numFmtId="0" fontId="40" fillId="0" borderId="0" xfId="0" applyFont="1" applyAlignment="1" applyProtection="1">
      <alignment vertical="center"/>
      <protection locked="0"/>
    </xf>
    <xf numFmtId="166" fontId="47" fillId="15" borderId="34" xfId="0" applyNumberFormat="1" applyFont="1" applyFill="1" applyBorder="1" applyAlignment="1" applyProtection="1">
      <alignment/>
      <protection locked="0"/>
    </xf>
    <xf numFmtId="166" fontId="44" fillId="7" borderId="17" xfId="0" applyNumberFormat="1" applyFont="1" applyFill="1" applyBorder="1" applyAlignment="1" applyProtection="1">
      <alignment/>
      <protection/>
    </xf>
    <xf numFmtId="166" fontId="47" fillId="3" borderId="35" xfId="0" applyNumberFormat="1" applyFont="1" applyFill="1" applyBorder="1" applyAlignment="1" applyProtection="1">
      <alignment/>
      <protection/>
    </xf>
    <xf numFmtId="166" fontId="47" fillId="22" borderId="35" xfId="0" applyNumberFormat="1" applyFont="1" applyFill="1" applyBorder="1" applyAlignment="1" applyProtection="1">
      <alignment/>
      <protection/>
    </xf>
    <xf numFmtId="166" fontId="44" fillId="0" borderId="36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 locked="0"/>
    </xf>
    <xf numFmtId="166" fontId="12" fillId="0" borderId="0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vertical="center" wrapText="1" shrinkToFit="1"/>
      <protection locked="0"/>
    </xf>
    <xf numFmtId="2" fontId="3" fillId="26" borderId="25" xfId="0" applyNumberFormat="1" applyFont="1" applyFill="1" applyBorder="1" applyAlignment="1" applyProtection="1">
      <alignment horizontal="center" vertical="center" wrapText="1"/>
      <protection locked="0"/>
    </xf>
    <xf numFmtId="2" fontId="3" fillId="26" borderId="26" xfId="0" applyNumberFormat="1" applyFont="1" applyFill="1" applyBorder="1" applyAlignment="1" applyProtection="1">
      <alignment horizontal="center" vertical="center"/>
      <protection locked="0"/>
    </xf>
    <xf numFmtId="2" fontId="3" fillId="26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0" xfId="0" applyNumberFormat="1" applyFont="1" applyFill="1" applyBorder="1" applyAlignment="1" applyProtection="1">
      <alignment vertical="center"/>
      <protection locked="0"/>
    </xf>
    <xf numFmtId="49" fontId="0" fillId="20" borderId="21" xfId="0" applyNumberFormat="1" applyFill="1" applyBorder="1" applyAlignment="1" applyProtection="1">
      <alignment horizontal="center" vertical="center" wrapText="1"/>
      <protection locked="0"/>
    </xf>
    <xf numFmtId="2" fontId="0" fillId="20" borderId="37" xfId="0" applyNumberForma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43" fillId="0" borderId="0" xfId="0" applyFont="1" applyAlignment="1">
      <alignment horizontal="center"/>
    </xf>
    <xf numFmtId="0" fontId="9" fillId="0" borderId="30" xfId="0" applyFont="1" applyBorder="1" applyAlignment="1">
      <alignment/>
    </xf>
    <xf numFmtId="0" fontId="44" fillId="0" borderId="31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38" xfId="0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wrapText="1" shrinkToFit="1"/>
      <protection locked="0"/>
    </xf>
    <xf numFmtId="2" fontId="3" fillId="26" borderId="40" xfId="0" applyNumberFormat="1" applyFont="1" applyFill="1" applyBorder="1" applyAlignment="1" applyProtection="1">
      <alignment horizontal="center" vertical="center"/>
      <protection locked="0"/>
    </xf>
    <xf numFmtId="2" fontId="3" fillId="26" borderId="38" xfId="0" applyNumberFormat="1" applyFont="1" applyFill="1" applyBorder="1" applyAlignment="1" applyProtection="1">
      <alignment horizontal="center" vertical="center"/>
      <protection locked="0"/>
    </xf>
    <xf numFmtId="2" fontId="3" fillId="26" borderId="41" xfId="0" applyNumberFormat="1" applyFont="1" applyFill="1" applyBorder="1" applyAlignment="1" applyProtection="1">
      <alignment horizontal="center" vertical="center"/>
      <protection locked="0"/>
    </xf>
    <xf numFmtId="2" fontId="5" fillId="24" borderId="0" xfId="0" applyNumberFormat="1" applyFont="1" applyFill="1" applyAlignment="1" applyProtection="1">
      <alignment horizontal="center" vertical="top" wrapText="1"/>
      <protection locked="0"/>
    </xf>
    <xf numFmtId="2" fontId="3" fillId="26" borderId="40" xfId="0" applyNumberFormat="1" applyFont="1" applyFill="1" applyBorder="1" applyAlignment="1" applyProtection="1">
      <alignment horizontal="center"/>
      <protection locked="0"/>
    </xf>
    <xf numFmtId="2" fontId="3" fillId="26" borderId="38" xfId="0" applyNumberFormat="1" applyFont="1" applyFill="1" applyBorder="1" applyAlignment="1" applyProtection="1">
      <alignment horizontal="center"/>
      <protection locked="0"/>
    </xf>
    <xf numFmtId="2" fontId="3" fillId="26" borderId="4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dxfs count="1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zoomScale="60" zoomScaleNormal="70" zoomScalePageLayoutView="0" workbookViewId="0" topLeftCell="A1">
      <selection activeCell="D40" sqref="D40"/>
    </sheetView>
  </sheetViews>
  <sheetFormatPr defaultColWidth="9.00390625" defaultRowHeight="12.75"/>
  <cols>
    <col min="1" max="1" width="15.75390625" style="97" customWidth="1"/>
    <col min="2" max="2" width="26.25390625" style="4" customWidth="1"/>
    <col min="3" max="3" width="69.75390625" style="4" customWidth="1"/>
    <col min="4" max="16384" width="9.125" style="4" customWidth="1"/>
  </cols>
  <sheetData>
    <row r="1" spans="1:3" ht="18.75">
      <c r="A1" s="150"/>
      <c r="B1" s="150"/>
      <c r="C1" s="49" t="s">
        <v>196</v>
      </c>
    </row>
    <row r="2" spans="1:3" ht="18.75">
      <c r="A2" s="150"/>
      <c r="B2" s="150"/>
      <c r="C2" s="49" t="s">
        <v>253</v>
      </c>
    </row>
    <row r="3" spans="1:3" ht="18.75">
      <c r="A3" s="150"/>
      <c r="B3" s="150"/>
      <c r="C3" s="49" t="s">
        <v>181</v>
      </c>
    </row>
    <row r="4" spans="1:3" ht="18.75">
      <c r="A4" s="150"/>
      <c r="B4" s="150"/>
      <c r="C4" s="49"/>
    </row>
    <row r="5" spans="1:3" ht="18.75">
      <c r="A5" s="150"/>
      <c r="B5" s="150"/>
      <c r="C5" s="49"/>
    </row>
    <row r="6" spans="1:3" ht="18">
      <c r="A6" s="150"/>
      <c r="B6" s="150"/>
      <c r="C6" s="92"/>
    </row>
    <row r="7" spans="1:3" ht="18">
      <c r="A7" s="150"/>
      <c r="B7" s="150"/>
      <c r="C7" s="91"/>
    </row>
    <row r="8" spans="1:3" ht="18.75">
      <c r="A8" s="151" t="s">
        <v>197</v>
      </c>
      <c r="B8" s="151"/>
      <c r="C8" s="151"/>
    </row>
    <row r="9" spans="1:3" ht="18.75">
      <c r="A9" s="151" t="s">
        <v>257</v>
      </c>
      <c r="B9" s="151"/>
      <c r="C9" s="151"/>
    </row>
    <row r="10" spans="1:3" ht="18.75">
      <c r="A10" s="151" t="s">
        <v>198</v>
      </c>
      <c r="B10" s="151"/>
      <c r="C10" s="151"/>
    </row>
    <row r="11" spans="1:3" ht="18.75" thickBot="1">
      <c r="A11" s="152"/>
      <c r="B11" s="152"/>
      <c r="C11" s="93"/>
    </row>
    <row r="12" spans="1:3" s="95" customFormat="1" ht="47.25" customHeight="1" thickBot="1">
      <c r="A12" s="153" t="s">
        <v>199</v>
      </c>
      <c r="B12" s="154"/>
      <c r="C12" s="155" t="s">
        <v>200</v>
      </c>
    </row>
    <row r="13" spans="1:3" s="95" customFormat="1" ht="79.5" customHeight="1" thickBot="1">
      <c r="A13" s="96" t="s">
        <v>201</v>
      </c>
      <c r="B13" s="94" t="s">
        <v>202</v>
      </c>
      <c r="C13" s="156"/>
    </row>
    <row r="14" spans="1:3" ht="18.75">
      <c r="A14" s="114">
        <v>920</v>
      </c>
      <c r="B14" s="113"/>
      <c r="C14" s="118" t="s">
        <v>252</v>
      </c>
    </row>
    <row r="15" spans="1:3" ht="93.75">
      <c r="A15" s="114">
        <v>920</v>
      </c>
      <c r="B15" s="113" t="s">
        <v>208</v>
      </c>
      <c r="C15" s="118" t="s">
        <v>209</v>
      </c>
    </row>
    <row r="16" spans="1:3" ht="93.75">
      <c r="A16" s="114">
        <v>920</v>
      </c>
      <c r="B16" s="113" t="s">
        <v>210</v>
      </c>
      <c r="C16" s="118" t="s">
        <v>211</v>
      </c>
    </row>
    <row r="17" spans="1:3" ht="37.5">
      <c r="A17" s="114">
        <v>920</v>
      </c>
      <c r="B17" s="113" t="s">
        <v>212</v>
      </c>
      <c r="C17" s="118" t="s">
        <v>213</v>
      </c>
    </row>
    <row r="18" spans="1:3" ht="112.5">
      <c r="A18" s="114">
        <v>920</v>
      </c>
      <c r="B18" s="113" t="s">
        <v>214</v>
      </c>
      <c r="C18" s="118" t="s">
        <v>215</v>
      </c>
    </row>
    <row r="19" spans="1:3" ht="37.5">
      <c r="A19" s="114">
        <v>920</v>
      </c>
      <c r="B19" s="113" t="s">
        <v>216</v>
      </c>
      <c r="C19" s="118" t="s">
        <v>217</v>
      </c>
    </row>
    <row r="20" spans="1:3" ht="37.5">
      <c r="A20" s="114">
        <v>920</v>
      </c>
      <c r="B20" s="113" t="s">
        <v>218</v>
      </c>
      <c r="C20" s="118" t="s">
        <v>219</v>
      </c>
    </row>
    <row r="21" spans="1:3" ht="18.75">
      <c r="A21" s="114">
        <v>920</v>
      </c>
      <c r="B21" s="113"/>
      <c r="C21" s="118"/>
    </row>
    <row r="22" spans="1:3" ht="56.25">
      <c r="A22" s="114">
        <v>920</v>
      </c>
      <c r="B22" s="113" t="s">
        <v>220</v>
      </c>
      <c r="C22" s="118" t="s">
        <v>221</v>
      </c>
    </row>
    <row r="23" spans="1:3" ht="56.25">
      <c r="A23" s="114">
        <v>920</v>
      </c>
      <c r="B23" s="113" t="s">
        <v>222</v>
      </c>
      <c r="C23" s="118" t="s">
        <v>223</v>
      </c>
    </row>
    <row r="24" spans="1:3" ht="56.25">
      <c r="A24" s="114">
        <v>920</v>
      </c>
      <c r="B24" s="113" t="s">
        <v>224</v>
      </c>
      <c r="C24" s="118" t="s">
        <v>225</v>
      </c>
    </row>
    <row r="25" spans="1:3" ht="56.25">
      <c r="A25" s="114">
        <v>920</v>
      </c>
      <c r="B25" s="113" t="s">
        <v>226</v>
      </c>
      <c r="C25" s="118" t="s">
        <v>227</v>
      </c>
    </row>
    <row r="26" spans="1:3" ht="112.5">
      <c r="A26" s="114">
        <v>920</v>
      </c>
      <c r="B26" s="113" t="s">
        <v>228</v>
      </c>
      <c r="C26" s="118" t="s">
        <v>229</v>
      </c>
    </row>
    <row r="27" spans="1:3" ht="112.5">
      <c r="A27" s="114">
        <v>920</v>
      </c>
      <c r="B27" s="113" t="s">
        <v>230</v>
      </c>
      <c r="C27" s="118" t="s">
        <v>231</v>
      </c>
    </row>
    <row r="28" spans="1:3" ht="112.5">
      <c r="A28" s="114">
        <v>920</v>
      </c>
      <c r="B28" s="113" t="s">
        <v>232</v>
      </c>
      <c r="C28" s="118" t="s">
        <v>233</v>
      </c>
    </row>
    <row r="29" spans="1:3" ht="112.5">
      <c r="A29" s="114">
        <v>920</v>
      </c>
      <c r="B29" s="113" t="s">
        <v>234</v>
      </c>
      <c r="C29" s="118" t="s">
        <v>235</v>
      </c>
    </row>
    <row r="30" spans="1:3" ht="56.25">
      <c r="A30" s="114">
        <v>920</v>
      </c>
      <c r="B30" s="113" t="s">
        <v>236</v>
      </c>
      <c r="C30" s="118" t="s">
        <v>237</v>
      </c>
    </row>
    <row r="31" spans="1:3" ht="93.75">
      <c r="A31" s="114">
        <v>920</v>
      </c>
      <c r="B31" s="113" t="s">
        <v>238</v>
      </c>
      <c r="C31" s="118" t="s">
        <v>239</v>
      </c>
    </row>
    <row r="32" spans="1:3" ht="56.25">
      <c r="A32" s="114">
        <v>920</v>
      </c>
      <c r="B32" s="113" t="s">
        <v>240</v>
      </c>
      <c r="C32" s="118" t="s">
        <v>241</v>
      </c>
    </row>
    <row r="33" spans="1:3" ht="75">
      <c r="A33" s="114">
        <v>920</v>
      </c>
      <c r="B33" s="113" t="s">
        <v>242</v>
      </c>
      <c r="C33" s="118" t="s">
        <v>243</v>
      </c>
    </row>
    <row r="34" spans="1:3" ht="56.25">
      <c r="A34" s="114">
        <v>920</v>
      </c>
      <c r="B34" s="113" t="s">
        <v>244</v>
      </c>
      <c r="C34" s="118" t="s">
        <v>245</v>
      </c>
    </row>
    <row r="35" spans="1:3" ht="37.5">
      <c r="A35" s="114">
        <v>920</v>
      </c>
      <c r="B35" s="113" t="s">
        <v>246</v>
      </c>
      <c r="C35" s="118" t="s">
        <v>247</v>
      </c>
    </row>
    <row r="36" spans="1:3" ht="37.5">
      <c r="A36" s="114">
        <v>920</v>
      </c>
      <c r="B36" s="113" t="s">
        <v>248</v>
      </c>
      <c r="C36" s="118" t="s">
        <v>249</v>
      </c>
    </row>
    <row r="37" spans="1:3" ht="37.5">
      <c r="A37" s="114">
        <v>920</v>
      </c>
      <c r="B37" s="113" t="s">
        <v>250</v>
      </c>
      <c r="C37" s="118" t="s">
        <v>0</v>
      </c>
    </row>
    <row r="38" spans="1:3" ht="56.25">
      <c r="A38" s="114">
        <v>920</v>
      </c>
      <c r="B38" s="113" t="s">
        <v>1</v>
      </c>
      <c r="C38" s="118" t="s">
        <v>2</v>
      </c>
    </row>
    <row r="39" spans="1:3" ht="37.5">
      <c r="A39" s="114">
        <v>920</v>
      </c>
      <c r="B39" s="113" t="s">
        <v>206</v>
      </c>
      <c r="C39" s="118" t="s">
        <v>207</v>
      </c>
    </row>
    <row r="40" spans="1:3" ht="132" thickBot="1">
      <c r="A40" s="115">
        <v>920</v>
      </c>
      <c r="B40" s="116" t="s">
        <v>3</v>
      </c>
      <c r="C40" s="117" t="s">
        <v>4</v>
      </c>
    </row>
  </sheetData>
  <sheetProtection formatCells="0" formatColumns="0" formatRows="0" insertColumns="0" insertRows="0"/>
  <mergeCells count="13">
    <mergeCell ref="A9:C9"/>
    <mergeCell ref="A5:B5"/>
    <mergeCell ref="A6:B6"/>
    <mergeCell ref="A10:C10"/>
    <mergeCell ref="A11:B11"/>
    <mergeCell ref="A12:B12"/>
    <mergeCell ref="C12:C13"/>
    <mergeCell ref="A1:B1"/>
    <mergeCell ref="A2:B2"/>
    <mergeCell ref="A3:B3"/>
    <mergeCell ref="A4:B4"/>
    <mergeCell ref="A7:B7"/>
    <mergeCell ref="A8:C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0" r:id="rId1"/>
  <rowBreaks count="1" manualBreakCount="1"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0" zoomScaleNormal="70" zoomScalePageLayoutView="0" workbookViewId="0" topLeftCell="A1">
      <selection activeCell="F13" sqref="F13"/>
    </sheetView>
  </sheetViews>
  <sheetFormatPr defaultColWidth="9.003906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spans="3:4" ht="18.75">
      <c r="C1" s="98" t="s">
        <v>266</v>
      </c>
      <c r="D1" s="75"/>
    </row>
    <row r="2" spans="3:4" ht="18.75">
      <c r="C2" s="98" t="s">
        <v>265</v>
      </c>
      <c r="D2" s="75"/>
    </row>
    <row r="3" spans="3:4" ht="18.75">
      <c r="C3" s="49" t="s">
        <v>267</v>
      </c>
      <c r="D3" s="75"/>
    </row>
    <row r="4" spans="2:9" s="76" customFormat="1" ht="18.75">
      <c r="B4" s="48"/>
      <c r="C4" s="49"/>
      <c r="D4" s="49"/>
      <c r="E4" s="9"/>
      <c r="H4" s="5"/>
      <c r="I4" s="5"/>
    </row>
    <row r="5" spans="2:4" ht="53.25" customHeight="1">
      <c r="B5" s="2"/>
      <c r="C5" s="49"/>
      <c r="D5" s="49"/>
    </row>
    <row r="6" spans="1:5" ht="20.25" customHeight="1">
      <c r="A6" s="157" t="s">
        <v>197</v>
      </c>
      <c r="B6" s="157"/>
      <c r="C6" s="157"/>
      <c r="D6" s="99"/>
      <c r="E6" s="99"/>
    </row>
    <row r="7" spans="1:3" ht="44.25" customHeight="1">
      <c r="A7" s="157" t="s">
        <v>258</v>
      </c>
      <c r="B7" s="157"/>
      <c r="C7" s="157"/>
    </row>
    <row r="8" spans="2:3" ht="12.75" customHeight="1">
      <c r="B8" s="100"/>
      <c r="C8" s="100"/>
    </row>
    <row r="9" spans="2:3" ht="12.75" customHeight="1">
      <c r="B9" s="100"/>
      <c r="C9" s="100"/>
    </row>
    <row r="10" spans="2:3" ht="15.75" customHeight="1" hidden="1">
      <c r="B10" s="100"/>
      <c r="C10" s="100"/>
    </row>
    <row r="11" spans="2:3" ht="16.5" thickBot="1">
      <c r="B11" s="158"/>
      <c r="C11" s="158"/>
    </row>
    <row r="12" spans="1:3" s="91" customFormat="1" ht="32.25" customHeight="1" thickBot="1">
      <c r="A12" s="159" t="s">
        <v>199</v>
      </c>
      <c r="B12" s="160"/>
      <c r="C12" s="161" t="s">
        <v>203</v>
      </c>
    </row>
    <row r="13" spans="1:3" s="91" customFormat="1" ht="48" thickBot="1">
      <c r="A13" s="101" t="s">
        <v>204</v>
      </c>
      <c r="B13" s="101" t="s">
        <v>205</v>
      </c>
      <c r="C13" s="162"/>
    </row>
    <row r="14" spans="1:3" s="105" customFormat="1" ht="31.5">
      <c r="A14" s="102">
        <v>920</v>
      </c>
      <c r="B14" s="103"/>
      <c r="C14" s="104" t="s">
        <v>256</v>
      </c>
    </row>
    <row r="15" spans="1:3" s="105" customFormat="1" ht="31.5">
      <c r="A15" s="106">
        <v>920</v>
      </c>
      <c r="B15" s="107" t="s">
        <v>6</v>
      </c>
      <c r="C15" s="108" t="s">
        <v>5</v>
      </c>
    </row>
    <row r="16" spans="1:3" s="105" customFormat="1" ht="31.5">
      <c r="A16" s="106">
        <v>920</v>
      </c>
      <c r="B16" s="107" t="s">
        <v>7</v>
      </c>
      <c r="C16" s="108" t="s">
        <v>8</v>
      </c>
    </row>
    <row r="17" spans="1:3" s="105" customFormat="1" ht="47.25">
      <c r="A17" s="106">
        <v>920</v>
      </c>
      <c r="B17" s="107" t="s">
        <v>9</v>
      </c>
      <c r="C17" s="108" t="s">
        <v>14</v>
      </c>
    </row>
    <row r="18" spans="1:3" s="105" customFormat="1" ht="47.25">
      <c r="A18" s="106">
        <v>920</v>
      </c>
      <c r="B18" s="107" t="s">
        <v>10</v>
      </c>
      <c r="C18" s="108" t="s">
        <v>15</v>
      </c>
    </row>
    <row r="19" spans="1:3" s="105" customFormat="1" ht="15.75">
      <c r="A19" s="106">
        <v>920</v>
      </c>
      <c r="B19" s="107" t="s">
        <v>11</v>
      </c>
      <c r="C19" s="108" t="s">
        <v>16</v>
      </c>
    </row>
    <row r="20" spans="1:3" s="105" customFormat="1" ht="15.75">
      <c r="A20" s="106">
        <v>920</v>
      </c>
      <c r="B20" s="107" t="s">
        <v>12</v>
      </c>
      <c r="C20" s="108" t="s">
        <v>17</v>
      </c>
    </row>
    <row r="21" spans="1:3" s="105" customFormat="1" ht="32.25" thickBot="1">
      <c r="A21" s="109">
        <v>920</v>
      </c>
      <c r="B21" s="110" t="s">
        <v>13</v>
      </c>
      <c r="C21" s="111" t="s">
        <v>18</v>
      </c>
    </row>
  </sheetData>
  <sheetProtection formatCells="0" formatColumns="0" formatRows="0" insertColumns="0" insertRows="0"/>
  <mergeCells count="5">
    <mergeCell ref="A6:C6"/>
    <mergeCell ref="A7:C7"/>
    <mergeCell ref="B11:C11"/>
    <mergeCell ref="A12:B12"/>
    <mergeCell ref="C12:C13"/>
  </mergeCells>
  <conditionalFormatting sqref="B5">
    <cfRule type="expression" priority="1" dxfId="0" stopIfTrue="1">
      <formula>$D5&lt;&gt;""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70" zoomScaleNormal="70" zoomScalePageLayoutView="0" workbookViewId="0" topLeftCell="A19">
      <selection activeCell="D18" sqref="D18"/>
    </sheetView>
  </sheetViews>
  <sheetFormatPr defaultColWidth="9.00390625" defaultRowHeight="12.75"/>
  <cols>
    <col min="1" max="1" width="26.875" style="81" bestFit="1" customWidth="1"/>
    <col min="2" max="2" width="87.25390625" style="82" customWidth="1"/>
    <col min="3" max="3" width="17.125" style="90" customWidth="1"/>
    <col min="4" max="4" width="13.00390625" style="82" bestFit="1" customWidth="1"/>
    <col min="5" max="5" width="15.375" style="82" bestFit="1" customWidth="1"/>
    <col min="6" max="6" width="28.25390625" style="82" customWidth="1"/>
    <col min="7" max="16384" width="9.125" style="82" customWidth="1"/>
  </cols>
  <sheetData>
    <row r="1" ht="18">
      <c r="C1" s="83" t="s">
        <v>46</v>
      </c>
    </row>
    <row r="2" spans="2:5" s="84" customFormat="1" ht="18">
      <c r="B2" s="82"/>
      <c r="C2" s="85" t="s">
        <v>180</v>
      </c>
      <c r="D2" s="86"/>
      <c r="E2" s="86"/>
    </row>
    <row r="3" spans="2:5" ht="18">
      <c r="B3" s="86"/>
      <c r="C3" s="85" t="s">
        <v>254</v>
      </c>
      <c r="D3" s="86"/>
      <c r="E3" s="86"/>
    </row>
    <row r="4" ht="18">
      <c r="C4" s="85" t="s">
        <v>181</v>
      </c>
    </row>
    <row r="5" ht="18">
      <c r="C5" s="85"/>
    </row>
    <row r="6" ht="18">
      <c r="C6" s="87"/>
    </row>
    <row r="7" spans="1:6" s="135" customFormat="1" ht="78" customHeight="1">
      <c r="A7" s="163" t="s">
        <v>47</v>
      </c>
      <c r="B7" s="163"/>
      <c r="C7" s="163"/>
      <c r="D7" s="134"/>
      <c r="E7" s="134"/>
      <c r="F7" s="143"/>
    </row>
    <row r="8" spans="1:6" ht="18.75" customHeight="1" thickBot="1">
      <c r="A8" s="164"/>
      <c r="B8" s="164"/>
      <c r="C8" s="164"/>
      <c r="D8" s="112"/>
      <c r="E8" s="112"/>
      <c r="F8" s="88"/>
    </row>
    <row r="9" spans="1:15" s="4" customFormat="1" ht="18.75" thickBot="1">
      <c r="A9" s="10"/>
      <c r="B9" s="11" t="s">
        <v>110</v>
      </c>
      <c r="C9" s="12">
        <f>C10</f>
        <v>2167.5</v>
      </c>
      <c r="D9" s="48"/>
      <c r="E9" s="119" t="s">
        <v>19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50" customFormat="1" ht="33">
      <c r="A10" s="126" t="s">
        <v>20</v>
      </c>
      <c r="B10" s="127" t="s">
        <v>73</v>
      </c>
      <c r="C10" s="128">
        <f>C11+C14+C19</f>
        <v>2167.5</v>
      </c>
      <c r="D10" s="89"/>
      <c r="E10" s="136"/>
      <c r="F10" s="4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4" customFormat="1" ht="33">
      <c r="A11" s="120" t="s">
        <v>21</v>
      </c>
      <c r="B11" s="122" t="s">
        <v>159</v>
      </c>
      <c r="C11" s="129">
        <f>C12</f>
        <v>105.6</v>
      </c>
      <c r="D11" s="48"/>
      <c r="E11" s="138">
        <f>C9+E10</f>
        <v>2167.5</v>
      </c>
      <c r="G11" s="48"/>
      <c r="H11" s="48"/>
      <c r="I11" s="48"/>
      <c r="J11" s="48"/>
      <c r="K11" s="48"/>
      <c r="L11" s="48"/>
      <c r="M11" s="48"/>
      <c r="N11" s="48"/>
      <c r="O11" s="48"/>
    </row>
    <row r="12" spans="1:15" s="4" customFormat="1" ht="18">
      <c r="A12" s="121" t="s">
        <v>22</v>
      </c>
      <c r="B12" s="123" t="s">
        <v>23</v>
      </c>
      <c r="C12" s="137">
        <f>C13</f>
        <v>105.6</v>
      </c>
      <c r="D12" s="48"/>
      <c r="E12" s="139">
        <f>прил4!H12</f>
        <v>2598.4</v>
      </c>
      <c r="G12" s="48"/>
      <c r="H12" s="48"/>
      <c r="I12" s="48"/>
      <c r="J12" s="48"/>
      <c r="K12" s="48"/>
      <c r="L12" s="48"/>
      <c r="M12" s="48"/>
      <c r="N12" s="48"/>
      <c r="O12" s="48"/>
    </row>
    <row r="13" spans="1:15" s="4" customFormat="1" ht="18.75" thickBot="1">
      <c r="A13" s="124" t="s">
        <v>25</v>
      </c>
      <c r="B13" s="125" t="s">
        <v>24</v>
      </c>
      <c r="C13" s="130">
        <v>105.6</v>
      </c>
      <c r="D13" s="48"/>
      <c r="E13" s="140">
        <f>E11-E12</f>
        <v>-430.9000000000001</v>
      </c>
      <c r="G13" s="48"/>
      <c r="H13" s="48"/>
      <c r="I13" s="48"/>
      <c r="J13" s="48"/>
      <c r="K13" s="48"/>
      <c r="L13" s="48"/>
      <c r="M13" s="48"/>
      <c r="N13" s="48"/>
      <c r="O13" s="48"/>
    </row>
    <row r="14" spans="1:15" s="4" customFormat="1" ht="33">
      <c r="A14" s="120" t="s">
        <v>27</v>
      </c>
      <c r="B14" s="122" t="s">
        <v>26</v>
      </c>
      <c r="C14" s="129">
        <f>C15+C18</f>
        <v>2007.4</v>
      </c>
      <c r="D14" s="48"/>
      <c r="E14" s="82"/>
      <c r="G14" s="48"/>
      <c r="H14" s="48"/>
      <c r="I14" s="48"/>
      <c r="J14" s="48"/>
      <c r="K14" s="48"/>
      <c r="L14" s="48"/>
      <c r="M14" s="48"/>
      <c r="N14" s="48"/>
      <c r="O14" s="48"/>
    </row>
    <row r="15" spans="1:15" s="4" customFormat="1" ht="33">
      <c r="A15" s="121" t="s">
        <v>30</v>
      </c>
      <c r="B15" s="123" t="s">
        <v>28</v>
      </c>
      <c r="C15" s="137">
        <f>C16</f>
        <v>0</v>
      </c>
      <c r="D15" s="48"/>
      <c r="E15" s="82"/>
      <c r="F15" s="82"/>
      <c r="G15" s="82"/>
      <c r="H15" s="48"/>
      <c r="I15" s="48"/>
      <c r="J15" s="48"/>
      <c r="K15" s="48"/>
      <c r="L15" s="48"/>
      <c r="M15" s="48"/>
      <c r="N15" s="48"/>
      <c r="O15" s="48"/>
    </row>
    <row r="16" spans="1:15" s="4" customFormat="1" ht="33">
      <c r="A16" s="124" t="s">
        <v>31</v>
      </c>
      <c r="B16" s="125" t="s">
        <v>29</v>
      </c>
      <c r="C16" s="130"/>
      <c r="D16" s="48"/>
      <c r="E16" s="82"/>
      <c r="F16" s="82"/>
      <c r="G16" s="82"/>
      <c r="H16" s="48"/>
      <c r="I16" s="48"/>
      <c r="J16" s="48"/>
      <c r="K16" s="48"/>
      <c r="L16" s="48"/>
      <c r="M16" s="48"/>
      <c r="N16" s="48"/>
      <c r="O16" s="48"/>
    </row>
    <row r="17" spans="1:15" s="4" customFormat="1" ht="18">
      <c r="A17" s="121" t="s">
        <v>33</v>
      </c>
      <c r="B17" s="123" t="s">
        <v>32</v>
      </c>
      <c r="C17" s="137">
        <f>C18</f>
        <v>2007.4</v>
      </c>
      <c r="D17" s="48"/>
      <c r="E17" s="82"/>
      <c r="F17" s="82"/>
      <c r="G17" s="82"/>
      <c r="H17" s="48"/>
      <c r="I17" s="48"/>
      <c r="J17" s="48"/>
      <c r="K17" s="48"/>
      <c r="L17" s="48"/>
      <c r="M17" s="48"/>
      <c r="N17" s="48"/>
      <c r="O17" s="48"/>
    </row>
    <row r="18" spans="1:15" s="4" customFormat="1" ht="18">
      <c r="A18" s="124" t="s">
        <v>35</v>
      </c>
      <c r="B18" s="125" t="s">
        <v>34</v>
      </c>
      <c r="C18" s="130">
        <v>2007.4</v>
      </c>
      <c r="D18" s="48"/>
      <c r="E18" s="82"/>
      <c r="F18" s="82"/>
      <c r="G18" s="82"/>
      <c r="H18" s="48"/>
      <c r="I18" s="48"/>
      <c r="J18" s="48"/>
      <c r="K18" s="48"/>
      <c r="L18" s="48"/>
      <c r="M18" s="48"/>
      <c r="N18" s="48"/>
      <c r="O18" s="48"/>
    </row>
    <row r="19" spans="1:15" s="4" customFormat="1" ht="33">
      <c r="A19" s="120" t="s">
        <v>41</v>
      </c>
      <c r="B19" s="122" t="s">
        <v>36</v>
      </c>
      <c r="C19" s="129">
        <f>C20+C22</f>
        <v>54.5</v>
      </c>
      <c r="D19" s="48"/>
      <c r="E19" s="82"/>
      <c r="G19" s="48"/>
      <c r="H19" s="48"/>
      <c r="I19" s="48"/>
      <c r="J19" s="48"/>
      <c r="K19" s="48"/>
      <c r="L19" s="48"/>
      <c r="M19" s="48"/>
      <c r="N19" s="48"/>
      <c r="O19" s="48"/>
    </row>
    <row r="20" spans="1:15" s="4" customFormat="1" ht="33">
      <c r="A20" s="121" t="s">
        <v>42</v>
      </c>
      <c r="B20" s="123" t="s">
        <v>37</v>
      </c>
      <c r="C20" s="137">
        <f>C21</f>
        <v>54.3</v>
      </c>
      <c r="D20" s="48"/>
      <c r="E20" s="82"/>
      <c r="F20" s="82"/>
      <c r="G20" s="82"/>
      <c r="H20" s="48"/>
      <c r="I20" s="48"/>
      <c r="J20" s="48"/>
      <c r="K20" s="48"/>
      <c r="L20" s="48"/>
      <c r="M20" s="48"/>
      <c r="N20" s="48"/>
      <c r="O20" s="48"/>
    </row>
    <row r="21" spans="1:15" s="4" customFormat="1" ht="33">
      <c r="A21" s="124" t="s">
        <v>43</v>
      </c>
      <c r="B21" s="125" t="s">
        <v>38</v>
      </c>
      <c r="C21" s="130">
        <v>54.3</v>
      </c>
      <c r="D21" s="48"/>
      <c r="E21" s="82"/>
      <c r="F21" s="82"/>
      <c r="G21" s="82"/>
      <c r="H21" s="48"/>
      <c r="I21" s="48"/>
      <c r="J21" s="48"/>
      <c r="K21" s="48"/>
      <c r="L21" s="48"/>
      <c r="M21" s="48"/>
      <c r="N21" s="48"/>
      <c r="O21" s="48"/>
    </row>
    <row r="22" spans="1:15" s="4" customFormat="1" ht="33">
      <c r="A22" s="121" t="s">
        <v>44</v>
      </c>
      <c r="B22" s="123" t="s">
        <v>39</v>
      </c>
      <c r="C22" s="137">
        <f>C23</f>
        <v>0.2</v>
      </c>
      <c r="D22" s="48"/>
      <c r="E22" s="82"/>
      <c r="F22" s="82"/>
      <c r="G22" s="82"/>
      <c r="H22" s="48"/>
      <c r="I22" s="48"/>
      <c r="J22" s="48"/>
      <c r="K22" s="48"/>
      <c r="L22" s="48"/>
      <c r="M22" s="48"/>
      <c r="N22" s="48"/>
      <c r="O22" s="48"/>
    </row>
    <row r="23" spans="1:15" s="4" customFormat="1" ht="33.75" thickBot="1">
      <c r="A23" s="131" t="s">
        <v>45</v>
      </c>
      <c r="B23" s="132" t="s">
        <v>40</v>
      </c>
      <c r="C23" s="133">
        <v>0.2</v>
      </c>
      <c r="D23" s="48"/>
      <c r="E23" s="82"/>
      <c r="F23" s="82"/>
      <c r="G23" s="82"/>
      <c r="H23" s="48"/>
      <c r="I23" s="48"/>
      <c r="J23" s="48"/>
      <c r="K23" s="48"/>
      <c r="L23" s="48"/>
      <c r="M23" s="48"/>
      <c r="N23" s="48"/>
      <c r="O23" s="48"/>
    </row>
  </sheetData>
  <sheetProtection password="CF5E" sheet="1" formatCells="0" formatColumns="0" formatRows="0" insertColumns="0" insertRows="0"/>
  <mergeCells count="2">
    <mergeCell ref="A7:C7"/>
    <mergeCell ref="A8:C8"/>
  </mergeCells>
  <conditionalFormatting sqref="C1">
    <cfRule type="expression" priority="1" dxfId="0" stopIfTrue="1">
      <formula>$G1&lt;&gt;""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Zeros="0" zoomScalePageLayoutView="0" workbookViewId="0" topLeftCell="A8">
      <selection activeCell="O8" sqref="O8"/>
    </sheetView>
  </sheetViews>
  <sheetFormatPr defaultColWidth="9.00390625" defaultRowHeight="12.75"/>
  <cols>
    <col min="1" max="1" width="56.375" style="51" customWidth="1"/>
    <col min="2" max="3" width="4.625" style="51" bestFit="1" customWidth="1"/>
    <col min="4" max="4" width="3.25390625" style="51" customWidth="1"/>
    <col min="5" max="5" width="5.00390625" style="51" bestFit="1" customWidth="1"/>
    <col min="6" max="6" width="4.375" style="51" bestFit="1" customWidth="1"/>
    <col min="7" max="7" width="12.625" style="53" customWidth="1"/>
    <col min="8" max="8" width="15.375" style="47" customWidth="1"/>
    <col min="9" max="16384" width="9.125" style="47" customWidth="1"/>
  </cols>
  <sheetData>
    <row r="1" spans="2:8" ht="18.75">
      <c r="B1" s="49" t="s">
        <v>72</v>
      </c>
      <c r="G1" s="51"/>
      <c r="H1" s="53"/>
    </row>
    <row r="2" spans="2:8" ht="18.75">
      <c r="B2" s="49" t="s">
        <v>82</v>
      </c>
      <c r="G2" s="51"/>
      <c r="H2" s="53"/>
    </row>
    <row r="3" spans="2:8" ht="18.75">
      <c r="B3" s="49" t="s">
        <v>251</v>
      </c>
      <c r="G3" s="51"/>
      <c r="H3" s="32"/>
    </row>
    <row r="4" spans="2:7" ht="1.5" customHeight="1">
      <c r="B4" s="49"/>
      <c r="C4" s="33"/>
      <c r="D4" s="33"/>
      <c r="E4" s="33"/>
      <c r="G4" s="34"/>
    </row>
    <row r="5" spans="6:7" ht="16.5" customHeight="1" hidden="1">
      <c r="F5" s="35"/>
      <c r="G5" s="36"/>
    </row>
    <row r="6" spans="6:7" ht="16.5" customHeight="1" hidden="1">
      <c r="F6" s="35"/>
      <c r="G6" s="36"/>
    </row>
    <row r="7" spans="1:6" ht="7.5" customHeight="1">
      <c r="A7" s="54"/>
      <c r="B7" s="55"/>
      <c r="C7" s="55"/>
      <c r="D7" s="55"/>
      <c r="E7" s="55"/>
      <c r="F7" s="55"/>
    </row>
    <row r="8" spans="1:8" ht="83.25" customHeight="1">
      <c r="A8" s="168" t="s">
        <v>259</v>
      </c>
      <c r="B8" s="168"/>
      <c r="C8" s="168"/>
      <c r="D8" s="168"/>
      <c r="E8" s="168"/>
      <c r="F8" s="168"/>
      <c r="G8" s="168"/>
      <c r="H8" s="168"/>
    </row>
    <row r="9" spans="1:6" ht="6" customHeight="1" thickBot="1">
      <c r="A9" s="54"/>
      <c r="B9" s="55"/>
      <c r="C9" s="55"/>
      <c r="D9" s="55"/>
      <c r="E9" s="55"/>
      <c r="F9" s="55"/>
    </row>
    <row r="10" spans="1:7" ht="13.5" hidden="1" thickBot="1">
      <c r="A10" s="56"/>
      <c r="B10" s="56"/>
      <c r="C10" s="56"/>
      <c r="D10" s="56"/>
      <c r="E10" s="56"/>
      <c r="F10" s="56"/>
      <c r="G10" s="57"/>
    </row>
    <row r="11" spans="1:8" s="147" customFormat="1" ht="29.25" customHeight="1" thickBot="1">
      <c r="A11" s="144" t="s">
        <v>171</v>
      </c>
      <c r="B11" s="145" t="s">
        <v>173</v>
      </c>
      <c r="C11" s="145" t="s">
        <v>174</v>
      </c>
      <c r="D11" s="165" t="s">
        <v>175</v>
      </c>
      <c r="E11" s="166"/>
      <c r="F11" s="167"/>
      <c r="G11" s="145" t="s">
        <v>176</v>
      </c>
      <c r="H11" s="146" t="s">
        <v>68</v>
      </c>
    </row>
    <row r="12" spans="1:8" ht="23.25" customHeight="1" thickBot="1">
      <c r="A12" s="37" t="s">
        <v>168</v>
      </c>
      <c r="B12" s="38"/>
      <c r="C12" s="38"/>
      <c r="D12" s="38"/>
      <c r="E12" s="38"/>
      <c r="F12" s="38" t="s">
        <v>177</v>
      </c>
      <c r="G12" s="39" t="s">
        <v>177</v>
      </c>
      <c r="H12" s="18">
        <f>H13</f>
        <v>2598.4</v>
      </c>
    </row>
    <row r="13" spans="1:8" s="58" customFormat="1" ht="13.5" thickBot="1">
      <c r="A13" s="149" t="s">
        <v>260</v>
      </c>
      <c r="B13" s="29"/>
      <c r="C13" s="29"/>
      <c r="D13" s="29"/>
      <c r="E13" s="29"/>
      <c r="F13" s="29"/>
      <c r="G13" s="30"/>
      <c r="H13" s="31">
        <f>H14+H40+H58+H65+H90+H81+H97</f>
        <v>2598.4</v>
      </c>
    </row>
    <row r="14" spans="1:8" s="58" customFormat="1" ht="12.75">
      <c r="A14" s="40" t="s">
        <v>83</v>
      </c>
      <c r="B14" s="15" t="s">
        <v>178</v>
      </c>
      <c r="C14" s="16"/>
      <c r="D14" s="16"/>
      <c r="E14" s="16"/>
      <c r="F14" s="16" t="s">
        <v>177</v>
      </c>
      <c r="G14" s="16" t="s">
        <v>177</v>
      </c>
      <c r="H14" s="17">
        <f>H15+H20+H35</f>
        <v>1317.3</v>
      </c>
    </row>
    <row r="15" spans="1:8" s="72" customFormat="1" ht="24">
      <c r="A15" s="68" t="s">
        <v>124</v>
      </c>
      <c r="B15" s="70" t="s">
        <v>178</v>
      </c>
      <c r="C15" s="70" t="s">
        <v>51</v>
      </c>
      <c r="D15" s="70"/>
      <c r="E15" s="70"/>
      <c r="F15" s="70"/>
      <c r="G15" s="70"/>
      <c r="H15" s="71">
        <f>H16</f>
        <v>299.3</v>
      </c>
    </row>
    <row r="16" spans="1:8" ht="12.75">
      <c r="A16" s="42" t="s">
        <v>126</v>
      </c>
      <c r="B16" s="26" t="s">
        <v>178</v>
      </c>
      <c r="C16" s="26" t="s">
        <v>51</v>
      </c>
      <c r="D16" s="26" t="s">
        <v>125</v>
      </c>
      <c r="E16" s="26" t="s">
        <v>135</v>
      </c>
      <c r="F16" s="26"/>
      <c r="G16" s="26"/>
      <c r="H16" s="28">
        <f>H17</f>
        <v>299.3</v>
      </c>
    </row>
    <row r="17" spans="1:8" ht="12.75">
      <c r="A17" s="43" t="s">
        <v>86</v>
      </c>
      <c r="B17" s="20" t="s">
        <v>178</v>
      </c>
      <c r="C17" s="20" t="s">
        <v>51</v>
      </c>
      <c r="D17" s="20" t="s">
        <v>125</v>
      </c>
      <c r="E17" s="20" t="s">
        <v>183</v>
      </c>
      <c r="F17" s="20"/>
      <c r="G17" s="20"/>
      <c r="H17" s="21">
        <f>H18</f>
        <v>299.3</v>
      </c>
    </row>
    <row r="18" spans="1:8" ht="22.5">
      <c r="A18" s="59" t="s">
        <v>128</v>
      </c>
      <c r="B18" s="60" t="s">
        <v>178</v>
      </c>
      <c r="C18" s="60" t="s">
        <v>51</v>
      </c>
      <c r="D18" s="60" t="s">
        <v>125</v>
      </c>
      <c r="E18" s="60" t="s">
        <v>183</v>
      </c>
      <c r="F18" s="60" t="s">
        <v>120</v>
      </c>
      <c r="G18" s="60"/>
      <c r="H18" s="24">
        <f>H19</f>
        <v>299.3</v>
      </c>
    </row>
    <row r="19" spans="1:8" ht="22.5">
      <c r="A19" s="62" t="s">
        <v>139</v>
      </c>
      <c r="B19" s="22" t="s">
        <v>178</v>
      </c>
      <c r="C19" s="22" t="s">
        <v>51</v>
      </c>
      <c r="D19" s="22" t="s">
        <v>125</v>
      </c>
      <c r="E19" s="22" t="s">
        <v>183</v>
      </c>
      <c r="F19" s="22" t="s">
        <v>120</v>
      </c>
      <c r="G19" s="22" t="s">
        <v>136</v>
      </c>
      <c r="H19" s="23">
        <f>прил5!I20</f>
        <v>299.3</v>
      </c>
    </row>
    <row r="20" spans="1:8" s="72" customFormat="1" ht="36">
      <c r="A20" s="68" t="s">
        <v>160</v>
      </c>
      <c r="B20" s="70" t="s">
        <v>178</v>
      </c>
      <c r="C20" s="70" t="s">
        <v>179</v>
      </c>
      <c r="D20" s="70"/>
      <c r="E20" s="70"/>
      <c r="F20" s="70"/>
      <c r="G20" s="70" t="s">
        <v>177</v>
      </c>
      <c r="H20" s="71">
        <f>H21+H30</f>
        <v>1009</v>
      </c>
    </row>
    <row r="21" spans="1:8" ht="12.75">
      <c r="A21" s="42" t="s">
        <v>126</v>
      </c>
      <c r="B21" s="26" t="s">
        <v>178</v>
      </c>
      <c r="C21" s="26" t="s">
        <v>51</v>
      </c>
      <c r="D21" s="26" t="s">
        <v>125</v>
      </c>
      <c r="E21" s="26" t="s">
        <v>135</v>
      </c>
      <c r="F21" s="26"/>
      <c r="G21" s="26"/>
      <c r="H21" s="28">
        <f>H22</f>
        <v>1008.8</v>
      </c>
    </row>
    <row r="22" spans="1:8" ht="22.5">
      <c r="A22" s="43" t="s">
        <v>127</v>
      </c>
      <c r="B22" s="20" t="s">
        <v>178</v>
      </c>
      <c r="C22" s="20" t="s">
        <v>179</v>
      </c>
      <c r="D22" s="20" t="s">
        <v>125</v>
      </c>
      <c r="E22" s="20" t="s">
        <v>113</v>
      </c>
      <c r="F22" s="20"/>
      <c r="G22" s="20"/>
      <c r="H22" s="21">
        <f>H23+H25</f>
        <v>1008.8</v>
      </c>
    </row>
    <row r="23" spans="1:8" ht="22.5">
      <c r="A23" s="59" t="s">
        <v>123</v>
      </c>
      <c r="B23" s="60" t="s">
        <v>178</v>
      </c>
      <c r="C23" s="60" t="s">
        <v>179</v>
      </c>
      <c r="D23" s="60" t="s">
        <v>125</v>
      </c>
      <c r="E23" s="60" t="s">
        <v>113</v>
      </c>
      <c r="F23" s="60" t="s">
        <v>120</v>
      </c>
      <c r="G23" s="60"/>
      <c r="H23" s="25">
        <f>H24</f>
        <v>525.1</v>
      </c>
    </row>
    <row r="24" spans="1:8" ht="22.5">
      <c r="A24" s="62" t="s">
        <v>139</v>
      </c>
      <c r="B24" s="22" t="s">
        <v>178</v>
      </c>
      <c r="C24" s="22" t="s">
        <v>179</v>
      </c>
      <c r="D24" s="22" t="s">
        <v>125</v>
      </c>
      <c r="E24" s="22" t="s">
        <v>113</v>
      </c>
      <c r="F24" s="22" t="s">
        <v>120</v>
      </c>
      <c r="G24" s="22" t="s">
        <v>136</v>
      </c>
      <c r="H24" s="23">
        <f>прил5!I25</f>
        <v>525.1</v>
      </c>
    </row>
    <row r="25" spans="1:8" ht="12.75">
      <c r="A25" s="59" t="s">
        <v>122</v>
      </c>
      <c r="B25" s="60" t="s">
        <v>178</v>
      </c>
      <c r="C25" s="60" t="s">
        <v>179</v>
      </c>
      <c r="D25" s="60" t="s">
        <v>125</v>
      </c>
      <c r="E25" s="60" t="s">
        <v>113</v>
      </c>
      <c r="F25" s="60" t="s">
        <v>121</v>
      </c>
      <c r="G25" s="60"/>
      <c r="H25" s="25">
        <f>SUM(H26:H29)</f>
        <v>483.69999999999993</v>
      </c>
    </row>
    <row r="26" spans="1:8" ht="22.5">
      <c r="A26" s="62" t="s">
        <v>140</v>
      </c>
      <c r="B26" s="22" t="s">
        <v>178</v>
      </c>
      <c r="C26" s="22" t="s">
        <v>179</v>
      </c>
      <c r="D26" s="22" t="s">
        <v>125</v>
      </c>
      <c r="E26" s="22" t="s">
        <v>113</v>
      </c>
      <c r="F26" s="22" t="s">
        <v>121</v>
      </c>
      <c r="G26" s="22" t="s">
        <v>114</v>
      </c>
      <c r="H26" s="23">
        <f>прил5!I27</f>
        <v>0.4</v>
      </c>
    </row>
    <row r="27" spans="1:8" ht="22.5">
      <c r="A27" s="62" t="s">
        <v>141</v>
      </c>
      <c r="B27" s="22" t="s">
        <v>178</v>
      </c>
      <c r="C27" s="22" t="s">
        <v>179</v>
      </c>
      <c r="D27" s="22" t="s">
        <v>125</v>
      </c>
      <c r="E27" s="22" t="s">
        <v>113</v>
      </c>
      <c r="F27" s="22" t="s">
        <v>121</v>
      </c>
      <c r="G27" s="22" t="s">
        <v>137</v>
      </c>
      <c r="H27" s="23">
        <f>прил5!I28</f>
        <v>377</v>
      </c>
    </row>
    <row r="28" spans="1:8" ht="12.75">
      <c r="A28" s="62" t="s">
        <v>161</v>
      </c>
      <c r="B28" s="22" t="s">
        <v>178</v>
      </c>
      <c r="C28" s="22" t="s">
        <v>179</v>
      </c>
      <c r="D28" s="22" t="s">
        <v>125</v>
      </c>
      <c r="E28" s="22" t="s">
        <v>113</v>
      </c>
      <c r="F28" s="22" t="s">
        <v>121</v>
      </c>
      <c r="G28" s="22" t="s">
        <v>138</v>
      </c>
      <c r="H28" s="23">
        <f>прил5!I29</f>
        <v>93.9</v>
      </c>
    </row>
    <row r="29" spans="1:8" ht="12.75">
      <c r="A29" s="62" t="s">
        <v>143</v>
      </c>
      <c r="B29" s="22" t="s">
        <v>178</v>
      </c>
      <c r="C29" s="22" t="s">
        <v>179</v>
      </c>
      <c r="D29" s="22" t="s">
        <v>125</v>
      </c>
      <c r="E29" s="22" t="s">
        <v>113</v>
      </c>
      <c r="F29" s="22" t="s">
        <v>121</v>
      </c>
      <c r="G29" s="22" t="s">
        <v>142</v>
      </c>
      <c r="H29" s="23">
        <f>прил5!I30</f>
        <v>12.4</v>
      </c>
    </row>
    <row r="30" spans="1:8" ht="22.5">
      <c r="A30" s="42" t="s">
        <v>144</v>
      </c>
      <c r="B30" s="26" t="s">
        <v>178</v>
      </c>
      <c r="C30" s="26" t="s">
        <v>179</v>
      </c>
      <c r="D30" s="26" t="s">
        <v>145</v>
      </c>
      <c r="E30" s="26" t="s">
        <v>135</v>
      </c>
      <c r="F30" s="26" t="s">
        <v>177</v>
      </c>
      <c r="G30" s="26" t="s">
        <v>177</v>
      </c>
      <c r="H30" s="28">
        <f>H31</f>
        <v>0.2</v>
      </c>
    </row>
    <row r="31" spans="1:8" ht="33.75">
      <c r="A31" s="43" t="s">
        <v>146</v>
      </c>
      <c r="B31" s="20" t="s">
        <v>178</v>
      </c>
      <c r="C31" s="20" t="s">
        <v>179</v>
      </c>
      <c r="D31" s="20" t="s">
        <v>145</v>
      </c>
      <c r="E31" s="20" t="s">
        <v>183</v>
      </c>
      <c r="F31" s="20" t="s">
        <v>177</v>
      </c>
      <c r="G31" s="20" t="s">
        <v>177</v>
      </c>
      <c r="H31" s="21">
        <f>H32</f>
        <v>0.2</v>
      </c>
    </row>
    <row r="32" spans="1:8" ht="33.75">
      <c r="A32" s="59" t="s">
        <v>147</v>
      </c>
      <c r="B32" s="60" t="s">
        <v>178</v>
      </c>
      <c r="C32" s="60" t="s">
        <v>179</v>
      </c>
      <c r="D32" s="60" t="s">
        <v>145</v>
      </c>
      <c r="E32" s="60" t="s">
        <v>183</v>
      </c>
      <c r="F32" s="60" t="s">
        <v>148</v>
      </c>
      <c r="G32" s="60" t="s">
        <v>177</v>
      </c>
      <c r="H32" s="25">
        <f>H33</f>
        <v>0.2</v>
      </c>
    </row>
    <row r="33" spans="1:8" ht="35.25" customHeight="1">
      <c r="A33" s="41" t="s">
        <v>129</v>
      </c>
      <c r="B33" s="19" t="s">
        <v>178</v>
      </c>
      <c r="C33" s="19" t="s">
        <v>179</v>
      </c>
      <c r="D33" s="19" t="s">
        <v>145</v>
      </c>
      <c r="E33" s="19" t="s">
        <v>183</v>
      </c>
      <c r="F33" s="19" t="s">
        <v>130</v>
      </c>
      <c r="G33" s="19" t="s">
        <v>177</v>
      </c>
      <c r="H33" s="61">
        <f>H34</f>
        <v>0.2</v>
      </c>
    </row>
    <row r="34" spans="1:8" ht="22.5">
      <c r="A34" s="62" t="s">
        <v>141</v>
      </c>
      <c r="B34" s="22" t="s">
        <v>178</v>
      </c>
      <c r="C34" s="22" t="s">
        <v>179</v>
      </c>
      <c r="D34" s="22" t="s">
        <v>145</v>
      </c>
      <c r="E34" s="22" t="s">
        <v>183</v>
      </c>
      <c r="F34" s="22" t="s">
        <v>130</v>
      </c>
      <c r="G34" s="22" t="s">
        <v>137</v>
      </c>
      <c r="H34" s="23">
        <f>прил5!I35</f>
        <v>0.2</v>
      </c>
    </row>
    <row r="35" spans="1:8" s="72" customFormat="1" ht="12">
      <c r="A35" s="68" t="s">
        <v>112</v>
      </c>
      <c r="B35" s="70" t="s">
        <v>178</v>
      </c>
      <c r="C35" s="70" t="s">
        <v>167</v>
      </c>
      <c r="D35" s="70"/>
      <c r="E35" s="70"/>
      <c r="F35" s="70"/>
      <c r="G35" s="70"/>
      <c r="H35" s="71">
        <f>H36</f>
        <v>9</v>
      </c>
    </row>
    <row r="36" spans="1:8" ht="12.75">
      <c r="A36" s="42" t="s">
        <v>131</v>
      </c>
      <c r="B36" s="26" t="s">
        <v>178</v>
      </c>
      <c r="C36" s="26" t="s">
        <v>167</v>
      </c>
      <c r="D36" s="26" t="s">
        <v>145</v>
      </c>
      <c r="E36" s="26" t="s">
        <v>135</v>
      </c>
      <c r="F36" s="26"/>
      <c r="G36" s="26"/>
      <c r="H36" s="28">
        <f>H37</f>
        <v>9</v>
      </c>
    </row>
    <row r="37" spans="1:8" ht="33.75">
      <c r="A37" s="43" t="s">
        <v>146</v>
      </c>
      <c r="B37" s="20" t="s">
        <v>178</v>
      </c>
      <c r="C37" s="20" t="s">
        <v>167</v>
      </c>
      <c r="D37" s="20" t="s">
        <v>145</v>
      </c>
      <c r="E37" s="20" t="s">
        <v>183</v>
      </c>
      <c r="F37" s="20"/>
      <c r="G37" s="20"/>
      <c r="H37" s="21">
        <f>H38</f>
        <v>9</v>
      </c>
    </row>
    <row r="38" spans="1:8" ht="12.75">
      <c r="A38" s="59" t="s">
        <v>163</v>
      </c>
      <c r="B38" s="60" t="s">
        <v>178</v>
      </c>
      <c r="C38" s="60" t="s">
        <v>167</v>
      </c>
      <c r="D38" s="60" t="s">
        <v>145</v>
      </c>
      <c r="E38" s="60" t="s">
        <v>183</v>
      </c>
      <c r="F38" s="60" t="s">
        <v>132</v>
      </c>
      <c r="G38" s="60"/>
      <c r="H38" s="24">
        <f>H39</f>
        <v>9</v>
      </c>
    </row>
    <row r="39" spans="1:8" ht="12.75">
      <c r="A39" s="62" t="s">
        <v>152</v>
      </c>
      <c r="B39" s="22" t="s">
        <v>178</v>
      </c>
      <c r="C39" s="22" t="s">
        <v>167</v>
      </c>
      <c r="D39" s="22" t="s">
        <v>145</v>
      </c>
      <c r="E39" s="22" t="s">
        <v>183</v>
      </c>
      <c r="F39" s="22" t="s">
        <v>132</v>
      </c>
      <c r="G39" s="22" t="s">
        <v>151</v>
      </c>
      <c r="H39" s="23">
        <f>прил5!I40</f>
        <v>9</v>
      </c>
    </row>
    <row r="40" spans="1:8" s="58" customFormat="1" ht="12.75">
      <c r="A40" s="44" t="s">
        <v>87</v>
      </c>
      <c r="B40" s="7" t="s">
        <v>51</v>
      </c>
      <c r="C40" s="8"/>
      <c r="D40" s="8" t="s">
        <v>177</v>
      </c>
      <c r="E40" s="8" t="s">
        <v>177</v>
      </c>
      <c r="F40" s="8" t="s">
        <v>177</v>
      </c>
      <c r="G40" s="8" t="s">
        <v>177</v>
      </c>
      <c r="H40" s="14">
        <f>H41</f>
        <v>54.3</v>
      </c>
    </row>
    <row r="41" spans="1:8" s="72" customFormat="1" ht="12">
      <c r="A41" s="68" t="s">
        <v>88</v>
      </c>
      <c r="B41" s="70" t="s">
        <v>51</v>
      </c>
      <c r="C41" s="70" t="s">
        <v>50</v>
      </c>
      <c r="D41" s="70" t="s">
        <v>177</v>
      </c>
      <c r="E41" s="70" t="s">
        <v>177</v>
      </c>
      <c r="F41" s="70" t="s">
        <v>177</v>
      </c>
      <c r="G41" s="70" t="s">
        <v>177</v>
      </c>
      <c r="H41" s="71">
        <f>H42</f>
        <v>54.3</v>
      </c>
    </row>
    <row r="42" spans="1:8" ht="22.5">
      <c r="A42" s="42" t="s">
        <v>57</v>
      </c>
      <c r="B42" s="26" t="s">
        <v>51</v>
      </c>
      <c r="C42" s="26" t="s">
        <v>50</v>
      </c>
      <c r="D42" s="26" t="s">
        <v>58</v>
      </c>
      <c r="E42" s="26" t="s">
        <v>135</v>
      </c>
      <c r="F42" s="26" t="s">
        <v>177</v>
      </c>
      <c r="G42" s="26" t="s">
        <v>177</v>
      </c>
      <c r="H42" s="28">
        <f>H43</f>
        <v>54.3</v>
      </c>
    </row>
    <row r="43" spans="1:8" ht="45">
      <c r="A43" s="43" t="s">
        <v>59</v>
      </c>
      <c r="B43" s="20" t="s">
        <v>51</v>
      </c>
      <c r="C43" s="20" t="s">
        <v>50</v>
      </c>
      <c r="D43" s="20" t="s">
        <v>58</v>
      </c>
      <c r="E43" s="20" t="s">
        <v>60</v>
      </c>
      <c r="F43" s="20" t="s">
        <v>177</v>
      </c>
      <c r="G43" s="20" t="s">
        <v>177</v>
      </c>
      <c r="H43" s="21">
        <f>H44</f>
        <v>54.3</v>
      </c>
    </row>
    <row r="44" spans="1:8" ht="22.5">
      <c r="A44" s="59" t="s">
        <v>89</v>
      </c>
      <c r="B44" s="60" t="s">
        <v>51</v>
      </c>
      <c r="C44" s="60" t="s">
        <v>50</v>
      </c>
      <c r="D44" s="60" t="s">
        <v>58</v>
      </c>
      <c r="E44" s="60" t="s">
        <v>60</v>
      </c>
      <c r="F44" s="60" t="s">
        <v>90</v>
      </c>
      <c r="G44" s="60" t="s">
        <v>177</v>
      </c>
      <c r="H44" s="24">
        <f>SUM(H45:H47)</f>
        <v>54.3</v>
      </c>
    </row>
    <row r="45" spans="1:8" ht="22.5">
      <c r="A45" s="62" t="s">
        <v>139</v>
      </c>
      <c r="B45" s="22" t="s">
        <v>51</v>
      </c>
      <c r="C45" s="22" t="s">
        <v>50</v>
      </c>
      <c r="D45" s="22" t="s">
        <v>58</v>
      </c>
      <c r="E45" s="22" t="s">
        <v>60</v>
      </c>
      <c r="F45" s="22" t="s">
        <v>90</v>
      </c>
      <c r="G45" s="22" t="s">
        <v>136</v>
      </c>
      <c r="H45" s="23">
        <f>прил5!I46</f>
        <v>35.8</v>
      </c>
    </row>
    <row r="46" spans="1:8" ht="22.5">
      <c r="A46" s="62" t="s">
        <v>140</v>
      </c>
      <c r="B46" s="22" t="s">
        <v>51</v>
      </c>
      <c r="C46" s="22" t="s">
        <v>50</v>
      </c>
      <c r="D46" s="22" t="s">
        <v>58</v>
      </c>
      <c r="E46" s="22" t="s">
        <v>60</v>
      </c>
      <c r="F46" s="22" t="s">
        <v>90</v>
      </c>
      <c r="G46" s="22" t="s">
        <v>114</v>
      </c>
      <c r="H46" s="23">
        <f>прил5!I47</f>
        <v>10.8</v>
      </c>
    </row>
    <row r="47" spans="1:8" ht="22.5">
      <c r="A47" s="62" t="s">
        <v>141</v>
      </c>
      <c r="B47" s="22" t="s">
        <v>51</v>
      </c>
      <c r="C47" s="22" t="s">
        <v>50</v>
      </c>
      <c r="D47" s="22" t="s">
        <v>58</v>
      </c>
      <c r="E47" s="22" t="s">
        <v>60</v>
      </c>
      <c r="F47" s="22" t="s">
        <v>90</v>
      </c>
      <c r="G47" s="22" t="s">
        <v>137</v>
      </c>
      <c r="H47" s="23">
        <f>прил5!I48</f>
        <v>7.7</v>
      </c>
    </row>
    <row r="48" spans="1:8" s="58" customFormat="1" ht="25.5" hidden="1">
      <c r="A48" s="44" t="s">
        <v>150</v>
      </c>
      <c r="B48" s="7" t="s">
        <v>50</v>
      </c>
      <c r="C48" s="8"/>
      <c r="D48" s="8"/>
      <c r="E48" s="8"/>
      <c r="F48" s="8" t="s">
        <v>177</v>
      </c>
      <c r="G48" s="8" t="s">
        <v>177</v>
      </c>
      <c r="H48" s="14">
        <f>H49</f>
        <v>0</v>
      </c>
    </row>
    <row r="49" spans="1:8" s="72" customFormat="1" ht="12" hidden="1">
      <c r="A49" s="68" t="s">
        <v>84</v>
      </c>
      <c r="B49" s="70" t="s">
        <v>50</v>
      </c>
      <c r="C49" s="70" t="s">
        <v>179</v>
      </c>
      <c r="D49" s="70"/>
      <c r="E49" s="70" t="s">
        <v>177</v>
      </c>
      <c r="F49" s="70" t="s">
        <v>177</v>
      </c>
      <c r="G49" s="70" t="s">
        <v>177</v>
      </c>
      <c r="H49" s="71">
        <f>H50</f>
        <v>0</v>
      </c>
    </row>
    <row r="50" spans="1:8" ht="22.5" hidden="1">
      <c r="A50" s="42" t="s">
        <v>144</v>
      </c>
      <c r="B50" s="26" t="s">
        <v>50</v>
      </c>
      <c r="C50" s="26" t="s">
        <v>179</v>
      </c>
      <c r="D50" s="26" t="s">
        <v>145</v>
      </c>
      <c r="E50" s="26" t="s">
        <v>135</v>
      </c>
      <c r="F50" s="26" t="s">
        <v>177</v>
      </c>
      <c r="G50" s="26" t="s">
        <v>177</v>
      </c>
      <c r="H50" s="28">
        <f>H51</f>
        <v>0</v>
      </c>
    </row>
    <row r="51" spans="1:8" ht="33.75" hidden="1">
      <c r="A51" s="43" t="s">
        <v>146</v>
      </c>
      <c r="B51" s="20" t="s">
        <v>50</v>
      </c>
      <c r="C51" s="20" t="s">
        <v>179</v>
      </c>
      <c r="D51" s="20" t="s">
        <v>145</v>
      </c>
      <c r="E51" s="20" t="s">
        <v>183</v>
      </c>
      <c r="F51" s="20" t="s">
        <v>177</v>
      </c>
      <c r="G51" s="20" t="s">
        <v>177</v>
      </c>
      <c r="H51" s="21">
        <f>H52</f>
        <v>0</v>
      </c>
    </row>
    <row r="52" spans="1:8" ht="12.75" hidden="1">
      <c r="A52" s="59" t="s">
        <v>85</v>
      </c>
      <c r="B52" s="60" t="s">
        <v>50</v>
      </c>
      <c r="C52" s="60" t="s">
        <v>179</v>
      </c>
      <c r="D52" s="60" t="s">
        <v>145</v>
      </c>
      <c r="E52" s="60" t="s">
        <v>183</v>
      </c>
      <c r="F52" s="60" t="s">
        <v>149</v>
      </c>
      <c r="G52" s="60" t="s">
        <v>177</v>
      </c>
      <c r="H52" s="24">
        <f>SUM(H53:H57)</f>
        <v>0</v>
      </c>
    </row>
    <row r="53" spans="1:8" ht="22.5" hidden="1">
      <c r="A53" s="67" t="s">
        <v>139</v>
      </c>
      <c r="B53" s="22" t="s">
        <v>50</v>
      </c>
      <c r="C53" s="22" t="s">
        <v>179</v>
      </c>
      <c r="D53" s="22" t="s">
        <v>145</v>
      </c>
      <c r="E53" s="22" t="s">
        <v>183</v>
      </c>
      <c r="F53" s="22" t="s">
        <v>149</v>
      </c>
      <c r="G53" s="22" t="s">
        <v>136</v>
      </c>
      <c r="H53" s="23"/>
    </row>
    <row r="54" spans="1:8" ht="22.5" hidden="1">
      <c r="A54" s="62" t="s">
        <v>140</v>
      </c>
      <c r="B54" s="22" t="s">
        <v>50</v>
      </c>
      <c r="C54" s="22" t="s">
        <v>179</v>
      </c>
      <c r="D54" s="22" t="s">
        <v>145</v>
      </c>
      <c r="E54" s="22" t="s">
        <v>183</v>
      </c>
      <c r="F54" s="22" t="s">
        <v>149</v>
      </c>
      <c r="G54" s="22" t="s">
        <v>114</v>
      </c>
      <c r="H54" s="23"/>
    </row>
    <row r="55" spans="1:8" ht="22.5" hidden="1">
      <c r="A55" s="62" t="s">
        <v>141</v>
      </c>
      <c r="B55" s="22" t="s">
        <v>50</v>
      </c>
      <c r="C55" s="22" t="s">
        <v>179</v>
      </c>
      <c r="D55" s="22" t="s">
        <v>145</v>
      </c>
      <c r="E55" s="22" t="s">
        <v>183</v>
      </c>
      <c r="F55" s="22" t="s">
        <v>149</v>
      </c>
      <c r="G55" s="22" t="s">
        <v>137</v>
      </c>
      <c r="H55" s="23"/>
    </row>
    <row r="56" spans="1:8" ht="12.75" hidden="1">
      <c r="A56" s="62" t="s">
        <v>161</v>
      </c>
      <c r="B56" s="22" t="s">
        <v>50</v>
      </c>
      <c r="C56" s="22" t="s">
        <v>179</v>
      </c>
      <c r="D56" s="22" t="s">
        <v>145</v>
      </c>
      <c r="E56" s="22" t="s">
        <v>183</v>
      </c>
      <c r="F56" s="22" t="s">
        <v>149</v>
      </c>
      <c r="G56" s="22" t="s">
        <v>138</v>
      </c>
      <c r="H56" s="23"/>
    </row>
    <row r="57" spans="1:8" ht="12.75" hidden="1">
      <c r="A57" s="62" t="s">
        <v>143</v>
      </c>
      <c r="B57" s="22" t="s">
        <v>50</v>
      </c>
      <c r="C57" s="22" t="s">
        <v>179</v>
      </c>
      <c r="D57" s="22" t="s">
        <v>145</v>
      </c>
      <c r="E57" s="22" t="s">
        <v>183</v>
      </c>
      <c r="F57" s="22" t="s">
        <v>149</v>
      </c>
      <c r="G57" s="22" t="s">
        <v>142</v>
      </c>
      <c r="H57" s="23"/>
    </row>
    <row r="58" spans="1:8" s="58" customFormat="1" ht="12.75" hidden="1">
      <c r="A58" s="44" t="s">
        <v>158</v>
      </c>
      <c r="B58" s="7" t="s">
        <v>179</v>
      </c>
      <c r="C58" s="8"/>
      <c r="D58" s="8"/>
      <c r="E58" s="8"/>
      <c r="F58" s="8"/>
      <c r="G58" s="8"/>
      <c r="H58" s="14">
        <f>H59</f>
        <v>0</v>
      </c>
    </row>
    <row r="59" spans="1:8" s="72" customFormat="1" ht="12" hidden="1">
      <c r="A59" s="68" t="s">
        <v>91</v>
      </c>
      <c r="B59" s="70" t="s">
        <v>179</v>
      </c>
      <c r="C59" s="70" t="s">
        <v>162</v>
      </c>
      <c r="D59" s="70"/>
      <c r="E59" s="70"/>
      <c r="F59" s="70"/>
      <c r="G59" s="70"/>
      <c r="H59" s="71">
        <f>H60</f>
        <v>0</v>
      </c>
    </row>
    <row r="60" spans="1:8" ht="22.5" hidden="1">
      <c r="A60" s="42" t="s">
        <v>144</v>
      </c>
      <c r="B60" s="26" t="s">
        <v>179</v>
      </c>
      <c r="C60" s="26" t="s">
        <v>162</v>
      </c>
      <c r="D60" s="26" t="s">
        <v>145</v>
      </c>
      <c r="E60" s="26" t="s">
        <v>135</v>
      </c>
      <c r="F60" s="26"/>
      <c r="G60" s="26"/>
      <c r="H60" s="28">
        <f>H61</f>
        <v>0</v>
      </c>
    </row>
    <row r="61" spans="1:8" ht="33.75" hidden="1">
      <c r="A61" s="43" t="s">
        <v>146</v>
      </c>
      <c r="B61" s="20" t="s">
        <v>179</v>
      </c>
      <c r="C61" s="20" t="s">
        <v>162</v>
      </c>
      <c r="D61" s="20" t="s">
        <v>145</v>
      </c>
      <c r="E61" s="20" t="s">
        <v>183</v>
      </c>
      <c r="F61" s="20"/>
      <c r="G61" s="20"/>
      <c r="H61" s="21">
        <f>H62</f>
        <v>0</v>
      </c>
    </row>
    <row r="62" spans="1:8" ht="33.75" hidden="1">
      <c r="A62" s="59" t="s">
        <v>93</v>
      </c>
      <c r="B62" s="60" t="s">
        <v>179</v>
      </c>
      <c r="C62" s="60" t="s">
        <v>162</v>
      </c>
      <c r="D62" s="60" t="s">
        <v>145</v>
      </c>
      <c r="E62" s="60" t="s">
        <v>183</v>
      </c>
      <c r="F62" s="60" t="s">
        <v>92</v>
      </c>
      <c r="G62" s="60"/>
      <c r="H62" s="24">
        <f>SUM(H63:H64)</f>
        <v>0</v>
      </c>
    </row>
    <row r="63" spans="1:8" ht="22.5" hidden="1">
      <c r="A63" s="62" t="s">
        <v>94</v>
      </c>
      <c r="B63" s="22" t="s">
        <v>179</v>
      </c>
      <c r="C63" s="22" t="s">
        <v>162</v>
      </c>
      <c r="D63" s="22" t="s">
        <v>145</v>
      </c>
      <c r="E63" s="22" t="s">
        <v>183</v>
      </c>
      <c r="F63" s="22" t="s">
        <v>92</v>
      </c>
      <c r="G63" s="22" t="s">
        <v>95</v>
      </c>
      <c r="H63" s="23">
        <f>прил5!I64</f>
        <v>0</v>
      </c>
    </row>
    <row r="64" spans="1:8" ht="22.5" hidden="1">
      <c r="A64" s="62" t="s">
        <v>141</v>
      </c>
      <c r="B64" s="22" t="s">
        <v>179</v>
      </c>
      <c r="C64" s="22" t="s">
        <v>162</v>
      </c>
      <c r="D64" s="22" t="s">
        <v>145</v>
      </c>
      <c r="E64" s="22" t="s">
        <v>183</v>
      </c>
      <c r="F64" s="22" t="s">
        <v>92</v>
      </c>
      <c r="G64" s="22" t="s">
        <v>137</v>
      </c>
      <c r="H64" s="23">
        <f>прил5!I65</f>
        <v>0</v>
      </c>
    </row>
    <row r="65" spans="1:8" s="58" customFormat="1" ht="12.75">
      <c r="A65" s="44" t="s">
        <v>96</v>
      </c>
      <c r="B65" s="7" t="s">
        <v>53</v>
      </c>
      <c r="C65" s="8"/>
      <c r="D65" s="8"/>
      <c r="E65" s="8"/>
      <c r="F65" s="8"/>
      <c r="G65" s="8"/>
      <c r="H65" s="14">
        <f>H66</f>
        <v>259.5</v>
      </c>
    </row>
    <row r="66" spans="1:8" s="72" customFormat="1" ht="12">
      <c r="A66" s="68" t="s">
        <v>98</v>
      </c>
      <c r="B66" s="70" t="s">
        <v>53</v>
      </c>
      <c r="C66" s="70" t="s">
        <v>50</v>
      </c>
      <c r="D66" s="70"/>
      <c r="E66" s="70"/>
      <c r="F66" s="70"/>
      <c r="G66" s="70"/>
      <c r="H66" s="71">
        <f>H67</f>
        <v>259.5</v>
      </c>
    </row>
    <row r="67" spans="1:8" ht="22.5">
      <c r="A67" s="42" t="s">
        <v>144</v>
      </c>
      <c r="B67" s="26" t="s">
        <v>53</v>
      </c>
      <c r="C67" s="26" t="s">
        <v>50</v>
      </c>
      <c r="D67" s="26" t="s">
        <v>145</v>
      </c>
      <c r="E67" s="26" t="s">
        <v>135</v>
      </c>
      <c r="F67" s="26"/>
      <c r="G67" s="26"/>
      <c r="H67" s="28">
        <f>H68</f>
        <v>259.5</v>
      </c>
    </row>
    <row r="68" spans="1:8" ht="33.75">
      <c r="A68" s="43" t="s">
        <v>146</v>
      </c>
      <c r="B68" s="20" t="s">
        <v>53</v>
      </c>
      <c r="C68" s="20" t="s">
        <v>50</v>
      </c>
      <c r="D68" s="20" t="s">
        <v>145</v>
      </c>
      <c r="E68" s="20" t="s">
        <v>183</v>
      </c>
      <c r="F68" s="20"/>
      <c r="G68" s="20"/>
      <c r="H68" s="21">
        <f>H69+H72+H75+H78</f>
        <v>259.5</v>
      </c>
    </row>
    <row r="69" spans="1:8" ht="12.75">
      <c r="A69" s="59" t="s">
        <v>99</v>
      </c>
      <c r="B69" s="60" t="s">
        <v>53</v>
      </c>
      <c r="C69" s="60" t="s">
        <v>50</v>
      </c>
      <c r="D69" s="60" t="s">
        <v>145</v>
      </c>
      <c r="E69" s="60" t="s">
        <v>183</v>
      </c>
      <c r="F69" s="60" t="s">
        <v>97</v>
      </c>
      <c r="G69" s="60"/>
      <c r="H69" s="24">
        <f>SUM(H70:H71)</f>
        <v>20</v>
      </c>
    </row>
    <row r="70" spans="1:8" ht="22.5" hidden="1">
      <c r="A70" s="62" t="s">
        <v>94</v>
      </c>
      <c r="B70" s="22" t="s">
        <v>53</v>
      </c>
      <c r="C70" s="22" t="s">
        <v>50</v>
      </c>
      <c r="D70" s="22" t="s">
        <v>145</v>
      </c>
      <c r="E70" s="22" t="s">
        <v>183</v>
      </c>
      <c r="F70" s="22" t="s">
        <v>97</v>
      </c>
      <c r="G70" s="22" t="s">
        <v>95</v>
      </c>
      <c r="H70" s="23">
        <f>прил5!I71</f>
        <v>0</v>
      </c>
    </row>
    <row r="71" spans="1:8" ht="22.5">
      <c r="A71" s="62" t="s">
        <v>141</v>
      </c>
      <c r="B71" s="22" t="s">
        <v>53</v>
      </c>
      <c r="C71" s="22" t="s">
        <v>50</v>
      </c>
      <c r="D71" s="22" t="s">
        <v>145</v>
      </c>
      <c r="E71" s="22" t="s">
        <v>183</v>
      </c>
      <c r="F71" s="22" t="s">
        <v>97</v>
      </c>
      <c r="G71" s="22" t="s">
        <v>137</v>
      </c>
      <c r="H71" s="23">
        <f>прил5!I72</f>
        <v>20</v>
      </c>
    </row>
    <row r="72" spans="1:8" ht="12.75">
      <c r="A72" s="59" t="s">
        <v>103</v>
      </c>
      <c r="B72" s="60" t="s">
        <v>53</v>
      </c>
      <c r="C72" s="60" t="s">
        <v>50</v>
      </c>
      <c r="D72" s="60" t="s">
        <v>145</v>
      </c>
      <c r="E72" s="60" t="s">
        <v>183</v>
      </c>
      <c r="F72" s="60" t="s">
        <v>100</v>
      </c>
      <c r="G72" s="60"/>
      <c r="H72" s="24">
        <f>SUM(H73:H74)</f>
        <v>15</v>
      </c>
    </row>
    <row r="73" spans="1:8" ht="22.5" hidden="1">
      <c r="A73" s="62" t="s">
        <v>94</v>
      </c>
      <c r="B73" s="22" t="s">
        <v>53</v>
      </c>
      <c r="C73" s="22" t="s">
        <v>50</v>
      </c>
      <c r="D73" s="22" t="s">
        <v>145</v>
      </c>
      <c r="E73" s="22" t="s">
        <v>183</v>
      </c>
      <c r="F73" s="22" t="s">
        <v>100</v>
      </c>
      <c r="G73" s="22" t="s">
        <v>95</v>
      </c>
      <c r="H73" s="23">
        <f>прил5!I74</f>
        <v>0</v>
      </c>
    </row>
    <row r="74" spans="1:8" ht="22.5">
      <c r="A74" s="62" t="s">
        <v>141</v>
      </c>
      <c r="B74" s="22" t="s">
        <v>53</v>
      </c>
      <c r="C74" s="22" t="s">
        <v>50</v>
      </c>
      <c r="D74" s="22" t="s">
        <v>145</v>
      </c>
      <c r="E74" s="22" t="s">
        <v>183</v>
      </c>
      <c r="F74" s="22" t="s">
        <v>100</v>
      </c>
      <c r="G74" s="22" t="s">
        <v>137</v>
      </c>
      <c r="H74" s="23">
        <f>прил5!I75</f>
        <v>15</v>
      </c>
    </row>
    <row r="75" spans="1:8" ht="12.75">
      <c r="A75" s="59" t="s">
        <v>104</v>
      </c>
      <c r="B75" s="60" t="s">
        <v>53</v>
      </c>
      <c r="C75" s="60" t="s">
        <v>50</v>
      </c>
      <c r="D75" s="60" t="s">
        <v>145</v>
      </c>
      <c r="E75" s="60" t="s">
        <v>183</v>
      </c>
      <c r="F75" s="60" t="s">
        <v>101</v>
      </c>
      <c r="G75" s="60"/>
      <c r="H75" s="24">
        <f>SUM(H76:H77)</f>
        <v>46.9</v>
      </c>
    </row>
    <row r="76" spans="1:8" ht="22.5" hidden="1">
      <c r="A76" s="62" t="s">
        <v>94</v>
      </c>
      <c r="B76" s="22" t="s">
        <v>53</v>
      </c>
      <c r="C76" s="22" t="s">
        <v>50</v>
      </c>
      <c r="D76" s="22" t="s">
        <v>145</v>
      </c>
      <c r="E76" s="22" t="s">
        <v>183</v>
      </c>
      <c r="F76" s="22" t="s">
        <v>101</v>
      </c>
      <c r="G76" s="22" t="s">
        <v>95</v>
      </c>
      <c r="H76" s="23">
        <f>прил5!I77</f>
        <v>0</v>
      </c>
    </row>
    <row r="77" spans="1:8" ht="22.5">
      <c r="A77" s="62" t="s">
        <v>141</v>
      </c>
      <c r="B77" s="22" t="s">
        <v>53</v>
      </c>
      <c r="C77" s="22" t="s">
        <v>50</v>
      </c>
      <c r="D77" s="22" t="s">
        <v>145</v>
      </c>
      <c r="E77" s="22" t="s">
        <v>183</v>
      </c>
      <c r="F77" s="22" t="s">
        <v>101</v>
      </c>
      <c r="G77" s="22" t="s">
        <v>137</v>
      </c>
      <c r="H77" s="23">
        <f>прил5!I78</f>
        <v>46.9</v>
      </c>
    </row>
    <row r="78" spans="1:8" ht="22.5">
      <c r="A78" s="59" t="s">
        <v>105</v>
      </c>
      <c r="B78" s="60" t="s">
        <v>53</v>
      </c>
      <c r="C78" s="60" t="s">
        <v>50</v>
      </c>
      <c r="D78" s="60" t="s">
        <v>145</v>
      </c>
      <c r="E78" s="60" t="s">
        <v>183</v>
      </c>
      <c r="F78" s="60" t="s">
        <v>102</v>
      </c>
      <c r="G78" s="60"/>
      <c r="H78" s="24">
        <f>SUM(H79:H80)</f>
        <v>177.6</v>
      </c>
    </row>
    <row r="79" spans="1:8" ht="22.5" hidden="1">
      <c r="A79" s="62" t="s">
        <v>94</v>
      </c>
      <c r="B79" s="22" t="s">
        <v>53</v>
      </c>
      <c r="C79" s="22" t="s">
        <v>50</v>
      </c>
      <c r="D79" s="22" t="s">
        <v>145</v>
      </c>
      <c r="E79" s="22" t="s">
        <v>183</v>
      </c>
      <c r="F79" s="22" t="s">
        <v>102</v>
      </c>
      <c r="G79" s="22" t="s">
        <v>95</v>
      </c>
      <c r="H79" s="23">
        <f>прил5!I80</f>
        <v>0</v>
      </c>
    </row>
    <row r="80" spans="1:8" ht="22.5">
      <c r="A80" s="62" t="s">
        <v>141</v>
      </c>
      <c r="B80" s="22" t="s">
        <v>53</v>
      </c>
      <c r="C80" s="22" t="s">
        <v>50</v>
      </c>
      <c r="D80" s="22" t="s">
        <v>145</v>
      </c>
      <c r="E80" s="22" t="s">
        <v>183</v>
      </c>
      <c r="F80" s="22" t="s">
        <v>102</v>
      </c>
      <c r="G80" s="22" t="s">
        <v>137</v>
      </c>
      <c r="H80" s="23">
        <f>прил5!I81</f>
        <v>177.6</v>
      </c>
    </row>
    <row r="81" spans="1:8" s="58" customFormat="1" ht="12.75">
      <c r="A81" s="44" t="s">
        <v>117</v>
      </c>
      <c r="B81" s="7" t="s">
        <v>166</v>
      </c>
      <c r="C81" s="8"/>
      <c r="D81" s="8" t="s">
        <v>177</v>
      </c>
      <c r="E81" s="8" t="s">
        <v>177</v>
      </c>
      <c r="F81" s="8" t="s">
        <v>177</v>
      </c>
      <c r="G81" s="8" t="s">
        <v>177</v>
      </c>
      <c r="H81" s="14">
        <f>H82</f>
        <v>903.9000000000001</v>
      </c>
    </row>
    <row r="82" spans="1:8" s="72" customFormat="1" ht="12">
      <c r="A82" s="68" t="s">
        <v>116</v>
      </c>
      <c r="B82" s="70" t="s">
        <v>166</v>
      </c>
      <c r="C82" s="70" t="s">
        <v>178</v>
      </c>
      <c r="D82" s="70" t="s">
        <v>177</v>
      </c>
      <c r="E82" s="70" t="s">
        <v>177</v>
      </c>
      <c r="F82" s="70" t="s">
        <v>177</v>
      </c>
      <c r="G82" s="70" t="s">
        <v>177</v>
      </c>
      <c r="H82" s="71">
        <f>H83</f>
        <v>903.9000000000001</v>
      </c>
    </row>
    <row r="83" spans="1:8" ht="22.5">
      <c r="A83" s="42" t="s">
        <v>144</v>
      </c>
      <c r="B83" s="26" t="s">
        <v>166</v>
      </c>
      <c r="C83" s="26" t="s">
        <v>178</v>
      </c>
      <c r="D83" s="26" t="s">
        <v>145</v>
      </c>
      <c r="E83" s="26" t="s">
        <v>135</v>
      </c>
      <c r="F83" s="26"/>
      <c r="G83" s="26"/>
      <c r="H83" s="28">
        <f>H84</f>
        <v>903.9000000000001</v>
      </c>
    </row>
    <row r="84" spans="1:8" ht="33.75">
      <c r="A84" s="43" t="s">
        <v>146</v>
      </c>
      <c r="B84" s="20" t="s">
        <v>166</v>
      </c>
      <c r="C84" s="20" t="s">
        <v>178</v>
      </c>
      <c r="D84" s="20" t="s">
        <v>145</v>
      </c>
      <c r="E84" s="20" t="s">
        <v>183</v>
      </c>
      <c r="F84" s="20"/>
      <c r="G84" s="20"/>
      <c r="H84" s="21">
        <f>H85</f>
        <v>903.9000000000001</v>
      </c>
    </row>
    <row r="85" spans="1:8" ht="22.5">
      <c r="A85" s="59" t="s">
        <v>66</v>
      </c>
      <c r="B85" s="60" t="s">
        <v>166</v>
      </c>
      <c r="C85" s="60" t="s">
        <v>178</v>
      </c>
      <c r="D85" s="60" t="s">
        <v>145</v>
      </c>
      <c r="E85" s="60" t="s">
        <v>183</v>
      </c>
      <c r="F85" s="60" t="s">
        <v>65</v>
      </c>
      <c r="G85" s="60"/>
      <c r="H85" s="25">
        <f>H86+H88</f>
        <v>903.9000000000001</v>
      </c>
    </row>
    <row r="86" spans="1:8" ht="22.5">
      <c r="A86" s="41" t="s">
        <v>165</v>
      </c>
      <c r="B86" s="19" t="s">
        <v>166</v>
      </c>
      <c r="C86" s="19" t="s">
        <v>178</v>
      </c>
      <c r="D86" s="19" t="s">
        <v>145</v>
      </c>
      <c r="E86" s="19" t="s">
        <v>183</v>
      </c>
      <c r="F86" s="19" t="s">
        <v>118</v>
      </c>
      <c r="G86" s="19"/>
      <c r="H86" s="61">
        <f>H87</f>
        <v>557.1</v>
      </c>
    </row>
    <row r="87" spans="1:8" ht="33.75">
      <c r="A87" s="62" t="s">
        <v>56</v>
      </c>
      <c r="B87" s="22" t="s">
        <v>166</v>
      </c>
      <c r="C87" s="22" t="s">
        <v>178</v>
      </c>
      <c r="D87" s="22" t="s">
        <v>145</v>
      </c>
      <c r="E87" s="22" t="s">
        <v>183</v>
      </c>
      <c r="F87" s="22" t="s">
        <v>118</v>
      </c>
      <c r="G87" s="22" t="s">
        <v>67</v>
      </c>
      <c r="H87" s="23">
        <f>прил5!I88</f>
        <v>557.1</v>
      </c>
    </row>
    <row r="88" spans="1:8" ht="12.75">
      <c r="A88" s="41" t="s">
        <v>55</v>
      </c>
      <c r="B88" s="19" t="s">
        <v>166</v>
      </c>
      <c r="C88" s="19" t="s">
        <v>178</v>
      </c>
      <c r="D88" s="19" t="s">
        <v>145</v>
      </c>
      <c r="E88" s="19" t="s">
        <v>183</v>
      </c>
      <c r="F88" s="19" t="s">
        <v>119</v>
      </c>
      <c r="G88" s="19"/>
      <c r="H88" s="61">
        <f>H89</f>
        <v>346.8</v>
      </c>
    </row>
    <row r="89" spans="1:8" ht="33.75">
      <c r="A89" s="62" t="s">
        <v>56</v>
      </c>
      <c r="B89" s="22" t="s">
        <v>166</v>
      </c>
      <c r="C89" s="22" t="s">
        <v>178</v>
      </c>
      <c r="D89" s="22" t="s">
        <v>145</v>
      </c>
      <c r="E89" s="22" t="s">
        <v>183</v>
      </c>
      <c r="F89" s="22" t="s">
        <v>119</v>
      </c>
      <c r="G89" s="22" t="s">
        <v>67</v>
      </c>
      <c r="H89" s="23">
        <f>прил5!I90</f>
        <v>346.8</v>
      </c>
    </row>
    <row r="90" spans="1:8" s="58" customFormat="1" ht="12.75">
      <c r="A90" s="44" t="s">
        <v>170</v>
      </c>
      <c r="B90" s="7" t="s">
        <v>52</v>
      </c>
      <c r="C90" s="8"/>
      <c r="D90" s="8"/>
      <c r="E90" s="8"/>
      <c r="F90" s="8" t="s">
        <v>177</v>
      </c>
      <c r="G90" s="8" t="s">
        <v>177</v>
      </c>
      <c r="H90" s="14">
        <f aca="true" t="shared" si="0" ref="H90:H95">H91</f>
        <v>57.6</v>
      </c>
    </row>
    <row r="91" spans="1:8" s="72" customFormat="1" ht="12">
      <c r="A91" s="68" t="s">
        <v>111</v>
      </c>
      <c r="B91" s="70" t="s">
        <v>52</v>
      </c>
      <c r="C91" s="70" t="s">
        <v>178</v>
      </c>
      <c r="D91" s="70"/>
      <c r="E91" s="70" t="s">
        <v>177</v>
      </c>
      <c r="F91" s="70" t="s">
        <v>177</v>
      </c>
      <c r="G91" s="70" t="s">
        <v>177</v>
      </c>
      <c r="H91" s="71">
        <f t="shared" si="0"/>
        <v>57.6</v>
      </c>
    </row>
    <row r="92" spans="1:8" ht="22.5">
      <c r="A92" s="42" t="s">
        <v>144</v>
      </c>
      <c r="B92" s="26" t="s">
        <v>52</v>
      </c>
      <c r="C92" s="26" t="s">
        <v>178</v>
      </c>
      <c r="D92" s="26" t="s">
        <v>145</v>
      </c>
      <c r="E92" s="26" t="s">
        <v>135</v>
      </c>
      <c r="F92" s="26" t="s">
        <v>177</v>
      </c>
      <c r="G92" s="26" t="s">
        <v>177</v>
      </c>
      <c r="H92" s="28">
        <f t="shared" si="0"/>
        <v>57.6</v>
      </c>
    </row>
    <row r="93" spans="1:8" ht="33.75">
      <c r="A93" s="43" t="s">
        <v>146</v>
      </c>
      <c r="B93" s="20" t="s">
        <v>52</v>
      </c>
      <c r="C93" s="20" t="s">
        <v>178</v>
      </c>
      <c r="D93" s="20" t="s">
        <v>145</v>
      </c>
      <c r="E93" s="20" t="s">
        <v>183</v>
      </c>
      <c r="F93" s="20" t="s">
        <v>177</v>
      </c>
      <c r="G93" s="20" t="s">
        <v>177</v>
      </c>
      <c r="H93" s="21">
        <f t="shared" si="0"/>
        <v>57.6</v>
      </c>
    </row>
    <row r="94" spans="1:8" ht="22.5">
      <c r="A94" s="59" t="s">
        <v>156</v>
      </c>
      <c r="B94" s="60" t="s">
        <v>52</v>
      </c>
      <c r="C94" s="60" t="s">
        <v>178</v>
      </c>
      <c r="D94" s="60" t="s">
        <v>145</v>
      </c>
      <c r="E94" s="60" t="s">
        <v>183</v>
      </c>
      <c r="F94" s="60" t="s">
        <v>133</v>
      </c>
      <c r="G94" s="60" t="s">
        <v>177</v>
      </c>
      <c r="H94" s="24">
        <f t="shared" si="0"/>
        <v>57.6</v>
      </c>
    </row>
    <row r="95" spans="1:8" ht="12.75">
      <c r="A95" s="41" t="s">
        <v>155</v>
      </c>
      <c r="B95" s="19" t="s">
        <v>52</v>
      </c>
      <c r="C95" s="19" t="s">
        <v>178</v>
      </c>
      <c r="D95" s="19" t="s">
        <v>145</v>
      </c>
      <c r="E95" s="19" t="s">
        <v>183</v>
      </c>
      <c r="F95" s="19" t="s">
        <v>134</v>
      </c>
      <c r="G95" s="19"/>
      <c r="H95" s="61">
        <f t="shared" si="0"/>
        <v>57.6</v>
      </c>
    </row>
    <row r="96" spans="1:8" ht="22.5">
      <c r="A96" s="67" t="s">
        <v>154</v>
      </c>
      <c r="B96" s="22" t="s">
        <v>52</v>
      </c>
      <c r="C96" s="22" t="s">
        <v>178</v>
      </c>
      <c r="D96" s="22" t="s">
        <v>145</v>
      </c>
      <c r="E96" s="22" t="s">
        <v>183</v>
      </c>
      <c r="F96" s="22" t="s">
        <v>134</v>
      </c>
      <c r="G96" s="22" t="s">
        <v>153</v>
      </c>
      <c r="H96" s="23">
        <f>прил5!I97</f>
        <v>57.6</v>
      </c>
    </row>
    <row r="97" spans="1:8" s="58" customFormat="1" ht="12.75">
      <c r="A97" s="44" t="s">
        <v>194</v>
      </c>
      <c r="B97" s="7" t="s">
        <v>169</v>
      </c>
      <c r="C97" s="8"/>
      <c r="D97" s="8"/>
      <c r="E97" s="8"/>
      <c r="F97" s="8"/>
      <c r="G97" s="8"/>
      <c r="H97" s="14">
        <f>H98</f>
        <v>5.8</v>
      </c>
    </row>
    <row r="98" spans="1:8" s="72" customFormat="1" ht="24">
      <c r="A98" s="68" t="s">
        <v>61</v>
      </c>
      <c r="B98" s="70" t="s">
        <v>169</v>
      </c>
      <c r="C98" s="70" t="s">
        <v>178</v>
      </c>
      <c r="D98" s="70"/>
      <c r="E98" s="70"/>
      <c r="F98" s="70"/>
      <c r="G98" s="70"/>
      <c r="H98" s="71">
        <f>H99</f>
        <v>5.8</v>
      </c>
    </row>
    <row r="99" spans="1:8" ht="22.5">
      <c r="A99" s="42" t="s">
        <v>144</v>
      </c>
      <c r="B99" s="26" t="s">
        <v>169</v>
      </c>
      <c r="C99" s="26" t="s">
        <v>178</v>
      </c>
      <c r="D99" s="26" t="s">
        <v>145</v>
      </c>
      <c r="E99" s="26" t="s">
        <v>135</v>
      </c>
      <c r="F99" s="26"/>
      <c r="G99" s="26"/>
      <c r="H99" s="28">
        <f>H100</f>
        <v>5.8</v>
      </c>
    </row>
    <row r="100" spans="1:8" ht="33.75">
      <c r="A100" s="43" t="s">
        <v>146</v>
      </c>
      <c r="B100" s="20" t="s">
        <v>169</v>
      </c>
      <c r="C100" s="20" t="s">
        <v>178</v>
      </c>
      <c r="D100" s="20" t="s">
        <v>145</v>
      </c>
      <c r="E100" s="20" t="s">
        <v>183</v>
      </c>
      <c r="F100" s="20"/>
      <c r="G100" s="20"/>
      <c r="H100" s="21">
        <f>H101</f>
        <v>5.8</v>
      </c>
    </row>
    <row r="101" spans="1:8" ht="12.75">
      <c r="A101" s="59" t="s">
        <v>62</v>
      </c>
      <c r="B101" s="60" t="s">
        <v>169</v>
      </c>
      <c r="C101" s="60" t="s">
        <v>178</v>
      </c>
      <c r="D101" s="60" t="s">
        <v>145</v>
      </c>
      <c r="E101" s="60" t="s">
        <v>183</v>
      </c>
      <c r="F101" s="60" t="s">
        <v>63</v>
      </c>
      <c r="G101" s="60" t="s">
        <v>177</v>
      </c>
      <c r="H101" s="25">
        <f>H102</f>
        <v>5.8</v>
      </c>
    </row>
    <row r="102" spans="1:8" ht="13.5" thickBot="1">
      <c r="A102" s="73" t="s">
        <v>64</v>
      </c>
      <c r="B102" s="27" t="s">
        <v>169</v>
      </c>
      <c r="C102" s="27" t="s">
        <v>178</v>
      </c>
      <c r="D102" s="27" t="s">
        <v>145</v>
      </c>
      <c r="E102" s="27" t="s">
        <v>183</v>
      </c>
      <c r="F102" s="27" t="s">
        <v>63</v>
      </c>
      <c r="G102" s="27">
        <v>730</v>
      </c>
      <c r="H102" s="74">
        <f>прил5!I103</f>
        <v>5.8</v>
      </c>
    </row>
  </sheetData>
  <sheetProtection formatCells="0" formatColumns="0" formatRows="0" insertColumns="0" insertRows="0" insertHyperlinks="0" autoFilter="0"/>
  <mergeCells count="2">
    <mergeCell ref="D11:F11"/>
    <mergeCell ref="A8:H8"/>
  </mergeCells>
  <conditionalFormatting sqref="A15:G39 A49:G57 A41:G47 A59:G64 A66:G80 A98:G102 A82:G89 A91:G96">
    <cfRule type="expression" priority="1" dxfId="16" stopIfTrue="1">
      <formula>$F15=""</formula>
    </cfRule>
    <cfRule type="expression" priority="2" dxfId="17" stopIfTrue="1">
      <formula>#REF!&lt;&gt;""</formula>
    </cfRule>
    <cfRule type="expression" priority="3" dxfId="18" stopIfTrue="1">
      <formula>AND($G15="",$F15&lt;&gt;"")</formula>
    </cfRule>
  </conditionalFormatting>
  <conditionalFormatting sqref="B12:F13 A12:A14 B14:H14 A58:H58 A81:H81 A48:H48 A40:H40 A65:H65 A97:H97 A90:H90">
    <cfRule type="expression" priority="4" dxfId="16" stopIfTrue="1">
      <formula>$B12=""</formula>
    </cfRule>
    <cfRule type="expression" priority="5" dxfId="17" stopIfTrue="1">
      <formula>$C12&lt;&gt;""</formula>
    </cfRule>
  </conditionalFormatting>
  <conditionalFormatting sqref="G5:G6">
    <cfRule type="expression" priority="6" dxfId="0" stopIfTrue="1">
      <formula>#REF!&lt;&gt;""</formula>
    </cfRule>
  </conditionalFormatting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9" r:id="rId1"/>
  <rowBreaks count="1" manualBreakCount="1">
    <brk id="4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3">
      <selection activeCell="I78" sqref="I78"/>
    </sheetView>
  </sheetViews>
  <sheetFormatPr defaultColWidth="9.00390625" defaultRowHeight="12.75"/>
  <cols>
    <col min="1" max="1" width="54.375" style="51" customWidth="1"/>
    <col min="2" max="2" width="5.75390625" style="52" customWidth="1"/>
    <col min="3" max="3" width="4.00390625" style="51" bestFit="1" customWidth="1"/>
    <col min="4" max="4" width="4.625" style="51" bestFit="1" customWidth="1"/>
    <col min="5" max="5" width="3.25390625" style="51" bestFit="1" customWidth="1"/>
    <col min="6" max="6" width="2.375" style="51" bestFit="1" customWidth="1"/>
    <col min="7" max="7" width="7.625" style="51" bestFit="1" customWidth="1"/>
    <col min="8" max="8" width="4.375" style="51" bestFit="1" customWidth="1"/>
    <col min="9" max="9" width="17.125" style="53" customWidth="1"/>
    <col min="10" max="16384" width="9.125" style="47" customWidth="1"/>
  </cols>
  <sheetData>
    <row r="1" ht="18.75">
      <c r="B1" s="49" t="s">
        <v>54</v>
      </c>
    </row>
    <row r="2" ht="18.75">
      <c r="B2" s="49" t="s">
        <v>82</v>
      </c>
    </row>
    <row r="3" spans="2:9" ht="18.75">
      <c r="B3" s="49" t="s">
        <v>251</v>
      </c>
      <c r="I3" s="32"/>
    </row>
    <row r="4" spans="2:9" ht="18.75">
      <c r="B4" s="49" t="s">
        <v>195</v>
      </c>
      <c r="I4" s="32"/>
    </row>
    <row r="5" spans="2:9" ht="18.75">
      <c r="B5" s="49"/>
      <c r="C5" s="33"/>
      <c r="D5" s="33"/>
      <c r="E5" s="33"/>
      <c r="F5" s="33"/>
      <c r="H5" s="34"/>
      <c r="I5" s="47"/>
    </row>
    <row r="6" spans="2:9" ht="16.5" customHeight="1">
      <c r="B6" s="46"/>
      <c r="H6" s="35"/>
      <c r="I6" s="36"/>
    </row>
    <row r="7" spans="2:9" ht="16.5" customHeight="1">
      <c r="B7" s="6"/>
      <c r="H7" s="35"/>
      <c r="I7" s="36"/>
    </row>
    <row r="8" spans="1:8" ht="26.25" customHeight="1">
      <c r="A8" s="54"/>
      <c r="B8" s="55"/>
      <c r="C8" s="55"/>
      <c r="D8" s="55"/>
      <c r="E8" s="55"/>
      <c r="F8" s="55"/>
      <c r="G8" s="55"/>
      <c r="H8" s="55"/>
    </row>
    <row r="9" spans="1:9" ht="45.75" customHeight="1">
      <c r="A9" s="168" t="s">
        <v>261</v>
      </c>
      <c r="B9" s="168"/>
      <c r="C9" s="168"/>
      <c r="D9" s="168"/>
      <c r="E9" s="168"/>
      <c r="F9" s="168"/>
      <c r="G9" s="168"/>
      <c r="H9" s="168"/>
      <c r="I9" s="168"/>
    </row>
    <row r="10" spans="1:8" ht="12.75">
      <c r="A10" s="54"/>
      <c r="B10" s="55"/>
      <c r="C10" s="55"/>
      <c r="D10" s="55"/>
      <c r="E10" s="55"/>
      <c r="F10" s="55"/>
      <c r="G10" s="55"/>
      <c r="H10" s="55"/>
    </row>
    <row r="11" spans="1:9" ht="13.5" thickBot="1">
      <c r="A11" s="56"/>
      <c r="B11" s="55"/>
      <c r="C11" s="56"/>
      <c r="D11" s="56"/>
      <c r="E11" s="56"/>
      <c r="F11" s="56"/>
      <c r="G11" s="56"/>
      <c r="H11" s="56"/>
      <c r="I11" s="57"/>
    </row>
    <row r="12" spans="1:9" ht="13.5" thickBot="1">
      <c r="A12" s="63" t="s">
        <v>171</v>
      </c>
      <c r="B12" s="64" t="s">
        <v>172</v>
      </c>
      <c r="C12" s="64" t="s">
        <v>173</v>
      </c>
      <c r="D12" s="64" t="s">
        <v>174</v>
      </c>
      <c r="E12" s="169" t="s">
        <v>175</v>
      </c>
      <c r="F12" s="170"/>
      <c r="G12" s="171"/>
      <c r="H12" s="64" t="s">
        <v>176</v>
      </c>
      <c r="I12" s="65" t="s">
        <v>68</v>
      </c>
    </row>
    <row r="13" spans="1:9" ht="23.25" customHeight="1" thickBot="1">
      <c r="A13" s="37" t="s">
        <v>168</v>
      </c>
      <c r="B13" s="13"/>
      <c r="C13" s="38"/>
      <c r="D13" s="38"/>
      <c r="E13" s="38"/>
      <c r="F13" s="38"/>
      <c r="G13" s="38" t="s">
        <v>177</v>
      </c>
      <c r="H13" s="39" t="s">
        <v>177</v>
      </c>
      <c r="I13" s="18">
        <f>I14</f>
        <v>2598.4</v>
      </c>
    </row>
    <row r="14" spans="1:9" s="58" customFormat="1" ht="13.5" thickBot="1">
      <c r="A14" s="149" t="s">
        <v>262</v>
      </c>
      <c r="B14" s="148" t="s">
        <v>255</v>
      </c>
      <c r="C14" s="29"/>
      <c r="D14" s="29"/>
      <c r="E14" s="29"/>
      <c r="F14" s="29"/>
      <c r="G14" s="29"/>
      <c r="H14" s="30"/>
      <c r="I14" s="31">
        <f>I15+I41+I66+I82+I91+I98</f>
        <v>2598.4</v>
      </c>
    </row>
    <row r="15" spans="1:9" s="58" customFormat="1" ht="12.75">
      <c r="A15" s="40" t="s">
        <v>83</v>
      </c>
      <c r="B15" s="15" t="s">
        <v>255</v>
      </c>
      <c r="C15" s="15" t="s">
        <v>178</v>
      </c>
      <c r="D15" s="16"/>
      <c r="E15" s="16"/>
      <c r="F15" s="16"/>
      <c r="G15" s="16" t="s">
        <v>177</v>
      </c>
      <c r="H15" s="16" t="s">
        <v>177</v>
      </c>
      <c r="I15" s="17">
        <f>I16+I21+I36</f>
        <v>1317.3</v>
      </c>
    </row>
    <row r="16" spans="1:9" s="72" customFormat="1" ht="36">
      <c r="A16" s="68" t="s">
        <v>124</v>
      </c>
      <c r="B16" s="69" t="s">
        <v>255</v>
      </c>
      <c r="C16" s="70" t="s">
        <v>178</v>
      </c>
      <c r="D16" s="70" t="s">
        <v>51</v>
      </c>
      <c r="E16" s="70"/>
      <c r="F16" s="70"/>
      <c r="G16" s="70"/>
      <c r="H16" s="70"/>
      <c r="I16" s="71">
        <f>I17</f>
        <v>299.3</v>
      </c>
    </row>
    <row r="17" spans="1:9" ht="12.75">
      <c r="A17" s="42" t="s">
        <v>126</v>
      </c>
      <c r="B17" s="26" t="s">
        <v>255</v>
      </c>
      <c r="C17" s="26" t="s">
        <v>178</v>
      </c>
      <c r="D17" s="26" t="s">
        <v>51</v>
      </c>
      <c r="E17" s="26" t="s">
        <v>125</v>
      </c>
      <c r="F17" s="26" t="s">
        <v>135</v>
      </c>
      <c r="G17" s="26"/>
      <c r="H17" s="26"/>
      <c r="I17" s="28">
        <f>I18</f>
        <v>299.3</v>
      </c>
    </row>
    <row r="18" spans="1:9" ht="12.75">
      <c r="A18" s="43" t="s">
        <v>86</v>
      </c>
      <c r="B18" s="20" t="s">
        <v>255</v>
      </c>
      <c r="C18" s="20" t="s">
        <v>178</v>
      </c>
      <c r="D18" s="20" t="s">
        <v>51</v>
      </c>
      <c r="E18" s="20" t="s">
        <v>125</v>
      </c>
      <c r="F18" s="20" t="s">
        <v>183</v>
      </c>
      <c r="G18" s="20"/>
      <c r="H18" s="20"/>
      <c r="I18" s="21">
        <f>I19</f>
        <v>299.3</v>
      </c>
    </row>
    <row r="19" spans="1:9" ht="22.5">
      <c r="A19" s="59" t="s">
        <v>128</v>
      </c>
      <c r="B19" s="60" t="s">
        <v>255</v>
      </c>
      <c r="C19" s="60" t="s">
        <v>178</v>
      </c>
      <c r="D19" s="60" t="s">
        <v>51</v>
      </c>
      <c r="E19" s="60" t="s">
        <v>125</v>
      </c>
      <c r="F19" s="60" t="s">
        <v>183</v>
      </c>
      <c r="G19" s="60" t="s">
        <v>120</v>
      </c>
      <c r="H19" s="60"/>
      <c r="I19" s="24">
        <f>I20</f>
        <v>299.3</v>
      </c>
    </row>
    <row r="20" spans="1:9" ht="22.5">
      <c r="A20" s="62" t="s">
        <v>139</v>
      </c>
      <c r="B20" s="22" t="s">
        <v>255</v>
      </c>
      <c r="C20" s="22" t="s">
        <v>178</v>
      </c>
      <c r="D20" s="22" t="s">
        <v>51</v>
      </c>
      <c r="E20" s="22" t="s">
        <v>125</v>
      </c>
      <c r="F20" s="22" t="s">
        <v>183</v>
      </c>
      <c r="G20" s="22" t="s">
        <v>120</v>
      </c>
      <c r="H20" s="22" t="s">
        <v>136</v>
      </c>
      <c r="I20" s="23">
        <v>299.3</v>
      </c>
    </row>
    <row r="21" spans="1:9" s="72" customFormat="1" ht="36">
      <c r="A21" s="68" t="s">
        <v>160</v>
      </c>
      <c r="B21" s="69" t="s">
        <v>255</v>
      </c>
      <c r="C21" s="70" t="s">
        <v>178</v>
      </c>
      <c r="D21" s="70" t="s">
        <v>179</v>
      </c>
      <c r="E21" s="70"/>
      <c r="F21" s="70"/>
      <c r="G21" s="70"/>
      <c r="H21" s="70" t="s">
        <v>177</v>
      </c>
      <c r="I21" s="71">
        <f>I22+I31</f>
        <v>1009</v>
      </c>
    </row>
    <row r="22" spans="1:9" ht="12.75">
      <c r="A22" s="42" t="s">
        <v>126</v>
      </c>
      <c r="B22" s="26" t="s">
        <v>255</v>
      </c>
      <c r="C22" s="26" t="s">
        <v>178</v>
      </c>
      <c r="D22" s="26" t="s">
        <v>51</v>
      </c>
      <c r="E22" s="26" t="s">
        <v>125</v>
      </c>
      <c r="F22" s="26" t="s">
        <v>135</v>
      </c>
      <c r="G22" s="26"/>
      <c r="H22" s="26"/>
      <c r="I22" s="28">
        <f>I23</f>
        <v>1008.8</v>
      </c>
    </row>
    <row r="23" spans="1:9" ht="22.5">
      <c r="A23" s="43" t="s">
        <v>127</v>
      </c>
      <c r="B23" s="20" t="s">
        <v>255</v>
      </c>
      <c r="C23" s="20" t="s">
        <v>178</v>
      </c>
      <c r="D23" s="20" t="s">
        <v>179</v>
      </c>
      <c r="E23" s="20" t="s">
        <v>125</v>
      </c>
      <c r="F23" s="20" t="s">
        <v>113</v>
      </c>
      <c r="G23" s="20"/>
      <c r="H23" s="20"/>
      <c r="I23" s="21">
        <f>I24+I26</f>
        <v>1008.8</v>
      </c>
    </row>
    <row r="24" spans="1:9" ht="22.5">
      <c r="A24" s="59" t="s">
        <v>123</v>
      </c>
      <c r="B24" s="66" t="s">
        <v>255</v>
      </c>
      <c r="C24" s="60" t="s">
        <v>178</v>
      </c>
      <c r="D24" s="60" t="s">
        <v>179</v>
      </c>
      <c r="E24" s="60" t="s">
        <v>58</v>
      </c>
      <c r="F24" s="60" t="s">
        <v>60</v>
      </c>
      <c r="G24" s="60" t="s">
        <v>264</v>
      </c>
      <c r="H24" s="60"/>
      <c r="I24" s="25">
        <f>I25</f>
        <v>525.1</v>
      </c>
    </row>
    <row r="25" spans="1:9" ht="22.5">
      <c r="A25" s="62" t="s">
        <v>139</v>
      </c>
      <c r="B25" s="22" t="s">
        <v>255</v>
      </c>
      <c r="C25" s="22" t="s">
        <v>178</v>
      </c>
      <c r="D25" s="22" t="s">
        <v>179</v>
      </c>
      <c r="E25" s="22" t="s">
        <v>58</v>
      </c>
      <c r="F25" s="22" t="s">
        <v>60</v>
      </c>
      <c r="G25" s="22" t="s">
        <v>264</v>
      </c>
      <c r="H25" s="22" t="s">
        <v>136</v>
      </c>
      <c r="I25" s="23">
        <v>525.1</v>
      </c>
    </row>
    <row r="26" spans="1:9" ht="12.75">
      <c r="A26" s="59" t="s">
        <v>122</v>
      </c>
      <c r="B26" s="66" t="s">
        <v>255</v>
      </c>
      <c r="C26" s="60" t="s">
        <v>178</v>
      </c>
      <c r="D26" s="60" t="s">
        <v>179</v>
      </c>
      <c r="E26" s="60" t="s">
        <v>125</v>
      </c>
      <c r="F26" s="60" t="s">
        <v>113</v>
      </c>
      <c r="G26" s="60" t="s">
        <v>121</v>
      </c>
      <c r="H26" s="60"/>
      <c r="I26" s="25">
        <f>SUM(I27:I30)</f>
        <v>483.69999999999993</v>
      </c>
    </row>
    <row r="27" spans="1:9" ht="22.5">
      <c r="A27" s="62" t="s">
        <v>140</v>
      </c>
      <c r="B27" s="22" t="s">
        <v>255</v>
      </c>
      <c r="C27" s="22" t="s">
        <v>178</v>
      </c>
      <c r="D27" s="22" t="s">
        <v>179</v>
      </c>
      <c r="E27" s="22" t="s">
        <v>125</v>
      </c>
      <c r="F27" s="22" t="s">
        <v>113</v>
      </c>
      <c r="G27" s="22" t="s">
        <v>121</v>
      </c>
      <c r="H27" s="22" t="s">
        <v>114</v>
      </c>
      <c r="I27" s="23">
        <v>0.4</v>
      </c>
    </row>
    <row r="28" spans="1:9" ht="22.5">
      <c r="A28" s="62" t="s">
        <v>141</v>
      </c>
      <c r="B28" s="22" t="s">
        <v>255</v>
      </c>
      <c r="C28" s="22" t="s">
        <v>178</v>
      </c>
      <c r="D28" s="22" t="s">
        <v>179</v>
      </c>
      <c r="E28" s="22" t="s">
        <v>58</v>
      </c>
      <c r="F28" s="22" t="s">
        <v>60</v>
      </c>
      <c r="G28" s="22" t="s">
        <v>264</v>
      </c>
      <c r="H28" s="22" t="s">
        <v>137</v>
      </c>
      <c r="I28" s="23">
        <v>377</v>
      </c>
    </row>
    <row r="29" spans="1:9" ht="12.75">
      <c r="A29" s="62" t="s">
        <v>161</v>
      </c>
      <c r="B29" s="22" t="s">
        <v>255</v>
      </c>
      <c r="C29" s="22" t="s">
        <v>178</v>
      </c>
      <c r="D29" s="22" t="s">
        <v>179</v>
      </c>
      <c r="E29" s="22" t="s">
        <v>125</v>
      </c>
      <c r="F29" s="22" t="s">
        <v>113</v>
      </c>
      <c r="G29" s="22" t="s">
        <v>121</v>
      </c>
      <c r="H29" s="22" t="s">
        <v>138</v>
      </c>
      <c r="I29" s="23">
        <v>93.9</v>
      </c>
    </row>
    <row r="30" spans="1:9" ht="12.75">
      <c r="A30" s="62" t="s">
        <v>143</v>
      </c>
      <c r="B30" s="22" t="s">
        <v>255</v>
      </c>
      <c r="C30" s="22" t="s">
        <v>178</v>
      </c>
      <c r="D30" s="22" t="s">
        <v>179</v>
      </c>
      <c r="E30" s="22" t="s">
        <v>125</v>
      </c>
      <c r="F30" s="22" t="s">
        <v>113</v>
      </c>
      <c r="G30" s="22" t="s">
        <v>121</v>
      </c>
      <c r="H30" s="22" t="s">
        <v>142</v>
      </c>
      <c r="I30" s="23">
        <v>12.4</v>
      </c>
    </row>
    <row r="31" spans="1:9" ht="22.5">
      <c r="A31" s="42" t="s">
        <v>144</v>
      </c>
      <c r="B31" s="26" t="s">
        <v>255</v>
      </c>
      <c r="C31" s="26" t="s">
        <v>178</v>
      </c>
      <c r="D31" s="26" t="s">
        <v>179</v>
      </c>
      <c r="E31" s="26" t="s">
        <v>145</v>
      </c>
      <c r="F31" s="26" t="s">
        <v>135</v>
      </c>
      <c r="G31" s="26" t="s">
        <v>177</v>
      </c>
      <c r="H31" s="26" t="s">
        <v>177</v>
      </c>
      <c r="I31" s="28">
        <f>I32</f>
        <v>0.2</v>
      </c>
    </row>
    <row r="32" spans="1:9" ht="33.75">
      <c r="A32" s="43" t="s">
        <v>146</v>
      </c>
      <c r="B32" s="20" t="s">
        <v>255</v>
      </c>
      <c r="C32" s="20" t="s">
        <v>178</v>
      </c>
      <c r="D32" s="20" t="s">
        <v>179</v>
      </c>
      <c r="E32" s="20" t="s">
        <v>145</v>
      </c>
      <c r="F32" s="20" t="s">
        <v>183</v>
      </c>
      <c r="G32" s="20" t="s">
        <v>177</v>
      </c>
      <c r="H32" s="20" t="s">
        <v>177</v>
      </c>
      <c r="I32" s="21">
        <f>I33</f>
        <v>0.2</v>
      </c>
    </row>
    <row r="33" spans="1:9" ht="33.75">
      <c r="A33" s="59" t="s">
        <v>147</v>
      </c>
      <c r="B33" s="66" t="s">
        <v>255</v>
      </c>
      <c r="C33" s="60" t="s">
        <v>178</v>
      </c>
      <c r="D33" s="60" t="s">
        <v>179</v>
      </c>
      <c r="E33" s="60" t="s">
        <v>145</v>
      </c>
      <c r="F33" s="60" t="s">
        <v>183</v>
      </c>
      <c r="G33" s="60" t="s">
        <v>148</v>
      </c>
      <c r="H33" s="60" t="s">
        <v>177</v>
      </c>
      <c r="I33" s="25">
        <f>I34</f>
        <v>0.2</v>
      </c>
    </row>
    <row r="34" spans="1:9" ht="35.25" customHeight="1">
      <c r="A34" s="41" t="s">
        <v>129</v>
      </c>
      <c r="B34" s="45" t="s">
        <v>255</v>
      </c>
      <c r="C34" s="19" t="s">
        <v>178</v>
      </c>
      <c r="D34" s="19" t="s">
        <v>179</v>
      </c>
      <c r="E34" s="19" t="s">
        <v>145</v>
      </c>
      <c r="F34" s="19" t="s">
        <v>183</v>
      </c>
      <c r="G34" s="19" t="s">
        <v>130</v>
      </c>
      <c r="H34" s="19" t="s">
        <v>177</v>
      </c>
      <c r="I34" s="61">
        <f>I35</f>
        <v>0.2</v>
      </c>
    </row>
    <row r="35" spans="1:9" ht="22.5">
      <c r="A35" s="62" t="s">
        <v>141</v>
      </c>
      <c r="B35" s="22" t="s">
        <v>255</v>
      </c>
      <c r="C35" s="22" t="s">
        <v>178</v>
      </c>
      <c r="D35" s="22" t="s">
        <v>179</v>
      </c>
      <c r="E35" s="22" t="s">
        <v>145</v>
      </c>
      <c r="F35" s="22" t="s">
        <v>183</v>
      </c>
      <c r="G35" s="22" t="s">
        <v>130</v>
      </c>
      <c r="H35" s="22" t="s">
        <v>137</v>
      </c>
      <c r="I35" s="23">
        <v>0.2</v>
      </c>
    </row>
    <row r="36" spans="1:9" s="72" customFormat="1" ht="12">
      <c r="A36" s="68" t="s">
        <v>112</v>
      </c>
      <c r="B36" s="69" t="s">
        <v>255</v>
      </c>
      <c r="C36" s="70" t="s">
        <v>178</v>
      </c>
      <c r="D36" s="70" t="s">
        <v>167</v>
      </c>
      <c r="E36" s="70"/>
      <c r="F36" s="70"/>
      <c r="G36" s="70"/>
      <c r="H36" s="70"/>
      <c r="I36" s="71">
        <f>I37</f>
        <v>9</v>
      </c>
    </row>
    <row r="37" spans="1:9" ht="22.5">
      <c r="A37" s="42" t="s">
        <v>131</v>
      </c>
      <c r="B37" s="26" t="s">
        <v>255</v>
      </c>
      <c r="C37" s="26" t="s">
        <v>178</v>
      </c>
      <c r="D37" s="26" t="s">
        <v>167</v>
      </c>
      <c r="E37" s="26" t="s">
        <v>145</v>
      </c>
      <c r="F37" s="26" t="s">
        <v>135</v>
      </c>
      <c r="G37" s="26"/>
      <c r="H37" s="26"/>
      <c r="I37" s="28">
        <f>I38</f>
        <v>9</v>
      </c>
    </row>
    <row r="38" spans="1:9" ht="33.75">
      <c r="A38" s="43" t="s">
        <v>146</v>
      </c>
      <c r="B38" s="20" t="s">
        <v>255</v>
      </c>
      <c r="C38" s="20" t="s">
        <v>178</v>
      </c>
      <c r="D38" s="20" t="s">
        <v>167</v>
      </c>
      <c r="E38" s="20" t="s">
        <v>145</v>
      </c>
      <c r="F38" s="20" t="s">
        <v>183</v>
      </c>
      <c r="G38" s="20"/>
      <c r="H38" s="20"/>
      <c r="I38" s="21">
        <f>I39</f>
        <v>9</v>
      </c>
    </row>
    <row r="39" spans="1:9" ht="12.75">
      <c r="A39" s="59" t="s">
        <v>163</v>
      </c>
      <c r="B39" s="60" t="s">
        <v>255</v>
      </c>
      <c r="C39" s="60" t="s">
        <v>178</v>
      </c>
      <c r="D39" s="60" t="s">
        <v>167</v>
      </c>
      <c r="E39" s="60" t="s">
        <v>145</v>
      </c>
      <c r="F39" s="60" t="s">
        <v>183</v>
      </c>
      <c r="G39" s="60" t="s">
        <v>132</v>
      </c>
      <c r="H39" s="60"/>
      <c r="I39" s="24">
        <f>I40</f>
        <v>9</v>
      </c>
    </row>
    <row r="40" spans="1:9" ht="12.75">
      <c r="A40" s="62" t="s">
        <v>152</v>
      </c>
      <c r="B40" s="22" t="s">
        <v>255</v>
      </c>
      <c r="C40" s="22" t="s">
        <v>178</v>
      </c>
      <c r="D40" s="22" t="s">
        <v>167</v>
      </c>
      <c r="E40" s="22" t="s">
        <v>145</v>
      </c>
      <c r="F40" s="22" t="s">
        <v>183</v>
      </c>
      <c r="G40" s="22" t="s">
        <v>132</v>
      </c>
      <c r="H40" s="22" t="s">
        <v>151</v>
      </c>
      <c r="I40" s="23">
        <v>9</v>
      </c>
    </row>
    <row r="41" spans="1:9" s="58" customFormat="1" ht="12.75">
      <c r="A41" s="44" t="s">
        <v>87</v>
      </c>
      <c r="B41" s="7" t="s">
        <v>255</v>
      </c>
      <c r="C41" s="7" t="s">
        <v>51</v>
      </c>
      <c r="D41" s="8"/>
      <c r="E41" s="8" t="s">
        <v>177</v>
      </c>
      <c r="F41" s="8" t="s">
        <v>177</v>
      </c>
      <c r="G41" s="8" t="s">
        <v>177</v>
      </c>
      <c r="H41" s="8" t="s">
        <v>177</v>
      </c>
      <c r="I41" s="14">
        <f>I42</f>
        <v>54.3</v>
      </c>
    </row>
    <row r="42" spans="1:9" s="72" customFormat="1" ht="12">
      <c r="A42" s="68" t="s">
        <v>88</v>
      </c>
      <c r="B42" s="69" t="s">
        <v>255</v>
      </c>
      <c r="C42" s="70" t="s">
        <v>51</v>
      </c>
      <c r="D42" s="70" t="s">
        <v>50</v>
      </c>
      <c r="E42" s="70" t="s">
        <v>177</v>
      </c>
      <c r="F42" s="70" t="s">
        <v>177</v>
      </c>
      <c r="G42" s="70" t="s">
        <v>177</v>
      </c>
      <c r="H42" s="70" t="s">
        <v>177</v>
      </c>
      <c r="I42" s="71">
        <f>I43</f>
        <v>54.3</v>
      </c>
    </row>
    <row r="43" spans="1:9" ht="22.5">
      <c r="A43" s="42" t="s">
        <v>57</v>
      </c>
      <c r="B43" s="26" t="s">
        <v>255</v>
      </c>
      <c r="C43" s="26" t="s">
        <v>51</v>
      </c>
      <c r="D43" s="26" t="s">
        <v>50</v>
      </c>
      <c r="E43" s="26" t="s">
        <v>58</v>
      </c>
      <c r="F43" s="26" t="s">
        <v>135</v>
      </c>
      <c r="G43" s="26" t="s">
        <v>177</v>
      </c>
      <c r="H43" s="26" t="s">
        <v>177</v>
      </c>
      <c r="I43" s="28">
        <f>I44</f>
        <v>54.3</v>
      </c>
    </row>
    <row r="44" spans="1:9" ht="45">
      <c r="A44" s="43" t="s">
        <v>59</v>
      </c>
      <c r="B44" s="20" t="s">
        <v>255</v>
      </c>
      <c r="C44" s="20" t="s">
        <v>51</v>
      </c>
      <c r="D44" s="20" t="s">
        <v>50</v>
      </c>
      <c r="E44" s="20" t="s">
        <v>58</v>
      </c>
      <c r="F44" s="20" t="s">
        <v>60</v>
      </c>
      <c r="G44" s="20" t="s">
        <v>177</v>
      </c>
      <c r="H44" s="20" t="s">
        <v>177</v>
      </c>
      <c r="I44" s="21">
        <f>I45</f>
        <v>54.3</v>
      </c>
    </row>
    <row r="45" spans="1:9" ht="22.5">
      <c r="A45" s="59" t="s">
        <v>89</v>
      </c>
      <c r="B45" s="60" t="s">
        <v>255</v>
      </c>
      <c r="C45" s="60" t="s">
        <v>51</v>
      </c>
      <c r="D45" s="60" t="s">
        <v>50</v>
      </c>
      <c r="E45" s="60" t="s">
        <v>58</v>
      </c>
      <c r="F45" s="60" t="s">
        <v>60</v>
      </c>
      <c r="G45" s="60" t="s">
        <v>90</v>
      </c>
      <c r="H45" s="60" t="s">
        <v>177</v>
      </c>
      <c r="I45" s="24">
        <f>SUM(I46:I48)</f>
        <v>54.3</v>
      </c>
    </row>
    <row r="46" spans="1:9" ht="22.5">
      <c r="A46" s="62" t="s">
        <v>139</v>
      </c>
      <c r="B46" s="22" t="s">
        <v>255</v>
      </c>
      <c r="C46" s="22" t="s">
        <v>51</v>
      </c>
      <c r="D46" s="22" t="s">
        <v>50</v>
      </c>
      <c r="E46" s="22" t="s">
        <v>58</v>
      </c>
      <c r="F46" s="22" t="s">
        <v>60</v>
      </c>
      <c r="G46" s="22" t="s">
        <v>90</v>
      </c>
      <c r="H46" s="22" t="s">
        <v>136</v>
      </c>
      <c r="I46" s="23">
        <v>35.8</v>
      </c>
    </row>
    <row r="47" spans="1:9" ht="22.5">
      <c r="A47" s="62" t="s">
        <v>140</v>
      </c>
      <c r="B47" s="22" t="s">
        <v>255</v>
      </c>
      <c r="C47" s="22" t="s">
        <v>51</v>
      </c>
      <c r="D47" s="22" t="s">
        <v>50</v>
      </c>
      <c r="E47" s="22" t="s">
        <v>58</v>
      </c>
      <c r="F47" s="22" t="s">
        <v>60</v>
      </c>
      <c r="G47" s="22" t="s">
        <v>90</v>
      </c>
      <c r="H47" s="22" t="s">
        <v>114</v>
      </c>
      <c r="I47" s="23">
        <v>10.8</v>
      </c>
    </row>
    <row r="48" spans="1:9" ht="22.5">
      <c r="A48" s="62" t="s">
        <v>141</v>
      </c>
      <c r="B48" s="22" t="s">
        <v>255</v>
      </c>
      <c r="C48" s="22" t="s">
        <v>51</v>
      </c>
      <c r="D48" s="22" t="s">
        <v>50</v>
      </c>
      <c r="E48" s="22" t="s">
        <v>58</v>
      </c>
      <c r="F48" s="22" t="s">
        <v>60</v>
      </c>
      <c r="G48" s="22" t="s">
        <v>90</v>
      </c>
      <c r="H48" s="22" t="s">
        <v>137</v>
      </c>
      <c r="I48" s="23">
        <v>7.7</v>
      </c>
    </row>
    <row r="49" spans="1:9" s="58" customFormat="1" ht="25.5" hidden="1">
      <c r="A49" s="44" t="s">
        <v>150</v>
      </c>
      <c r="B49" s="7">
        <v>900</v>
      </c>
      <c r="C49" s="7" t="s">
        <v>50</v>
      </c>
      <c r="D49" s="8"/>
      <c r="E49" s="8"/>
      <c r="F49" s="8"/>
      <c r="G49" s="8" t="s">
        <v>177</v>
      </c>
      <c r="H49" s="8" t="s">
        <v>177</v>
      </c>
      <c r="I49" s="14">
        <f>I50</f>
        <v>0</v>
      </c>
    </row>
    <row r="50" spans="1:9" s="72" customFormat="1" ht="12" hidden="1">
      <c r="A50" s="68" t="s">
        <v>84</v>
      </c>
      <c r="B50" s="69" t="s">
        <v>164</v>
      </c>
      <c r="C50" s="70" t="s">
        <v>50</v>
      </c>
      <c r="D50" s="70" t="s">
        <v>179</v>
      </c>
      <c r="E50" s="70"/>
      <c r="F50" s="70" t="s">
        <v>177</v>
      </c>
      <c r="G50" s="70" t="s">
        <v>177</v>
      </c>
      <c r="H50" s="70" t="s">
        <v>177</v>
      </c>
      <c r="I50" s="71">
        <f>I51</f>
        <v>0</v>
      </c>
    </row>
    <row r="51" spans="1:9" ht="22.5" hidden="1">
      <c r="A51" s="42" t="s">
        <v>144</v>
      </c>
      <c r="B51" s="26" t="s">
        <v>164</v>
      </c>
      <c r="C51" s="26" t="s">
        <v>50</v>
      </c>
      <c r="D51" s="26" t="s">
        <v>179</v>
      </c>
      <c r="E51" s="26" t="s">
        <v>145</v>
      </c>
      <c r="F51" s="26" t="s">
        <v>135</v>
      </c>
      <c r="G51" s="26" t="s">
        <v>177</v>
      </c>
      <c r="H51" s="26" t="s">
        <v>177</v>
      </c>
      <c r="I51" s="28">
        <f>I52</f>
        <v>0</v>
      </c>
    </row>
    <row r="52" spans="1:9" ht="33.75" hidden="1">
      <c r="A52" s="43" t="s">
        <v>146</v>
      </c>
      <c r="B52" s="20" t="s">
        <v>164</v>
      </c>
      <c r="C52" s="20" t="s">
        <v>50</v>
      </c>
      <c r="D52" s="20" t="s">
        <v>179</v>
      </c>
      <c r="E52" s="20" t="s">
        <v>145</v>
      </c>
      <c r="F52" s="20" t="s">
        <v>183</v>
      </c>
      <c r="G52" s="20" t="s">
        <v>177</v>
      </c>
      <c r="H52" s="20" t="s">
        <v>177</v>
      </c>
      <c r="I52" s="21">
        <f>I53</f>
        <v>0</v>
      </c>
    </row>
    <row r="53" spans="1:9" ht="12.75" hidden="1">
      <c r="A53" s="59" t="s">
        <v>85</v>
      </c>
      <c r="B53" s="60" t="s">
        <v>164</v>
      </c>
      <c r="C53" s="60" t="s">
        <v>50</v>
      </c>
      <c r="D53" s="60" t="s">
        <v>179</v>
      </c>
      <c r="E53" s="60" t="s">
        <v>145</v>
      </c>
      <c r="F53" s="60" t="s">
        <v>183</v>
      </c>
      <c r="G53" s="60" t="s">
        <v>149</v>
      </c>
      <c r="H53" s="60" t="s">
        <v>177</v>
      </c>
      <c r="I53" s="24">
        <f>SUM(I54:I58)</f>
        <v>0</v>
      </c>
    </row>
    <row r="54" spans="1:9" ht="22.5" hidden="1">
      <c r="A54" s="67" t="s">
        <v>139</v>
      </c>
      <c r="B54" s="22" t="s">
        <v>164</v>
      </c>
      <c r="C54" s="22" t="s">
        <v>50</v>
      </c>
      <c r="D54" s="22" t="s">
        <v>179</v>
      </c>
      <c r="E54" s="22" t="s">
        <v>145</v>
      </c>
      <c r="F54" s="22" t="s">
        <v>183</v>
      </c>
      <c r="G54" s="22" t="s">
        <v>149</v>
      </c>
      <c r="H54" s="22" t="s">
        <v>136</v>
      </c>
      <c r="I54" s="23"/>
    </row>
    <row r="55" spans="1:9" ht="22.5" hidden="1">
      <c r="A55" s="62" t="s">
        <v>140</v>
      </c>
      <c r="B55" s="22" t="s">
        <v>164</v>
      </c>
      <c r="C55" s="22" t="s">
        <v>50</v>
      </c>
      <c r="D55" s="22" t="s">
        <v>179</v>
      </c>
      <c r="E55" s="22" t="s">
        <v>145</v>
      </c>
      <c r="F55" s="22" t="s">
        <v>183</v>
      </c>
      <c r="G55" s="22" t="s">
        <v>149</v>
      </c>
      <c r="H55" s="22" t="s">
        <v>114</v>
      </c>
      <c r="I55" s="23"/>
    </row>
    <row r="56" spans="1:9" ht="22.5" hidden="1">
      <c r="A56" s="62" t="s">
        <v>141</v>
      </c>
      <c r="B56" s="22" t="s">
        <v>164</v>
      </c>
      <c r="C56" s="22" t="s">
        <v>50</v>
      </c>
      <c r="D56" s="22" t="s">
        <v>179</v>
      </c>
      <c r="E56" s="22" t="s">
        <v>145</v>
      </c>
      <c r="F56" s="22" t="s">
        <v>183</v>
      </c>
      <c r="G56" s="22" t="s">
        <v>149</v>
      </c>
      <c r="H56" s="22" t="s">
        <v>137</v>
      </c>
      <c r="I56" s="23"/>
    </row>
    <row r="57" spans="1:9" ht="12.75" hidden="1">
      <c r="A57" s="62" t="s">
        <v>161</v>
      </c>
      <c r="B57" s="22" t="s">
        <v>164</v>
      </c>
      <c r="C57" s="22" t="s">
        <v>50</v>
      </c>
      <c r="D57" s="22" t="s">
        <v>179</v>
      </c>
      <c r="E57" s="22" t="s">
        <v>145</v>
      </c>
      <c r="F57" s="22" t="s">
        <v>183</v>
      </c>
      <c r="G57" s="22" t="s">
        <v>149</v>
      </c>
      <c r="H57" s="22" t="s">
        <v>138</v>
      </c>
      <c r="I57" s="23"/>
    </row>
    <row r="58" spans="1:9" ht="12.75" hidden="1">
      <c r="A58" s="62" t="s">
        <v>143</v>
      </c>
      <c r="B58" s="22" t="s">
        <v>164</v>
      </c>
      <c r="C58" s="22" t="s">
        <v>50</v>
      </c>
      <c r="D58" s="22" t="s">
        <v>179</v>
      </c>
      <c r="E58" s="22" t="s">
        <v>145</v>
      </c>
      <c r="F58" s="22" t="s">
        <v>183</v>
      </c>
      <c r="G58" s="22" t="s">
        <v>149</v>
      </c>
      <c r="H58" s="22" t="s">
        <v>142</v>
      </c>
      <c r="I58" s="23"/>
    </row>
    <row r="59" spans="1:9" s="58" customFormat="1" ht="12.75" hidden="1">
      <c r="A59" s="44" t="s">
        <v>158</v>
      </c>
      <c r="B59" s="7" t="s">
        <v>193</v>
      </c>
      <c r="C59" s="7" t="s">
        <v>179</v>
      </c>
      <c r="D59" s="8"/>
      <c r="E59" s="8"/>
      <c r="F59" s="8"/>
      <c r="G59" s="8"/>
      <c r="H59" s="8"/>
      <c r="I59" s="14">
        <f>I60</f>
        <v>0</v>
      </c>
    </row>
    <row r="60" spans="1:9" s="72" customFormat="1" ht="12" hidden="1">
      <c r="A60" s="68" t="s">
        <v>91</v>
      </c>
      <c r="B60" s="69" t="s">
        <v>193</v>
      </c>
      <c r="C60" s="70" t="s">
        <v>179</v>
      </c>
      <c r="D60" s="70" t="s">
        <v>162</v>
      </c>
      <c r="E60" s="70"/>
      <c r="F60" s="70"/>
      <c r="G60" s="70"/>
      <c r="H60" s="70"/>
      <c r="I60" s="71">
        <f>I61</f>
        <v>0</v>
      </c>
    </row>
    <row r="61" spans="1:9" ht="22.5" hidden="1">
      <c r="A61" s="42" t="s">
        <v>144</v>
      </c>
      <c r="B61" s="26" t="s">
        <v>193</v>
      </c>
      <c r="C61" s="26" t="s">
        <v>179</v>
      </c>
      <c r="D61" s="26" t="s">
        <v>162</v>
      </c>
      <c r="E61" s="26" t="s">
        <v>145</v>
      </c>
      <c r="F61" s="26" t="s">
        <v>135</v>
      </c>
      <c r="G61" s="26"/>
      <c r="H61" s="26"/>
      <c r="I61" s="28">
        <f>I62</f>
        <v>0</v>
      </c>
    </row>
    <row r="62" spans="1:9" ht="33.75" hidden="1">
      <c r="A62" s="43" t="s">
        <v>146</v>
      </c>
      <c r="B62" s="20" t="s">
        <v>193</v>
      </c>
      <c r="C62" s="20" t="s">
        <v>179</v>
      </c>
      <c r="D62" s="20" t="s">
        <v>162</v>
      </c>
      <c r="E62" s="20" t="s">
        <v>145</v>
      </c>
      <c r="F62" s="20" t="s">
        <v>183</v>
      </c>
      <c r="G62" s="20"/>
      <c r="H62" s="20"/>
      <c r="I62" s="21">
        <f>I63</f>
        <v>0</v>
      </c>
    </row>
    <row r="63" spans="1:9" ht="33.75" hidden="1">
      <c r="A63" s="59" t="s">
        <v>93</v>
      </c>
      <c r="B63" s="60" t="s">
        <v>193</v>
      </c>
      <c r="C63" s="60" t="s">
        <v>179</v>
      </c>
      <c r="D63" s="60" t="s">
        <v>162</v>
      </c>
      <c r="E63" s="60" t="s">
        <v>145</v>
      </c>
      <c r="F63" s="60" t="s">
        <v>183</v>
      </c>
      <c r="G63" s="60" t="s">
        <v>92</v>
      </c>
      <c r="H63" s="60"/>
      <c r="I63" s="24">
        <f>SUM(I64:I65)</f>
        <v>0</v>
      </c>
    </row>
    <row r="64" spans="1:9" ht="22.5" hidden="1">
      <c r="A64" s="62" t="s">
        <v>94</v>
      </c>
      <c r="B64" s="22" t="s">
        <v>193</v>
      </c>
      <c r="C64" s="22" t="s">
        <v>179</v>
      </c>
      <c r="D64" s="22" t="s">
        <v>162</v>
      </c>
      <c r="E64" s="22" t="s">
        <v>145</v>
      </c>
      <c r="F64" s="22" t="s">
        <v>183</v>
      </c>
      <c r="G64" s="22" t="s">
        <v>92</v>
      </c>
      <c r="H64" s="22" t="s">
        <v>95</v>
      </c>
      <c r="I64" s="23"/>
    </row>
    <row r="65" spans="1:9" ht="22.5" hidden="1">
      <c r="A65" s="62" t="s">
        <v>141</v>
      </c>
      <c r="B65" s="22" t="s">
        <v>193</v>
      </c>
      <c r="C65" s="22" t="s">
        <v>179</v>
      </c>
      <c r="D65" s="22" t="s">
        <v>162</v>
      </c>
      <c r="E65" s="22" t="s">
        <v>145</v>
      </c>
      <c r="F65" s="22" t="s">
        <v>183</v>
      </c>
      <c r="G65" s="22" t="s">
        <v>92</v>
      </c>
      <c r="H65" s="22" t="s">
        <v>137</v>
      </c>
      <c r="I65" s="23"/>
    </row>
    <row r="66" spans="1:9" s="58" customFormat="1" ht="12.75">
      <c r="A66" s="44" t="s">
        <v>96</v>
      </c>
      <c r="B66" s="7" t="s">
        <v>255</v>
      </c>
      <c r="C66" s="7" t="s">
        <v>53</v>
      </c>
      <c r="D66" s="8"/>
      <c r="E66" s="8"/>
      <c r="F66" s="8"/>
      <c r="G66" s="8"/>
      <c r="H66" s="8"/>
      <c r="I66" s="14">
        <f>I67</f>
        <v>259.5</v>
      </c>
    </row>
    <row r="67" spans="1:9" s="72" customFormat="1" ht="12">
      <c r="A67" s="68" t="s">
        <v>98</v>
      </c>
      <c r="B67" s="69" t="s">
        <v>255</v>
      </c>
      <c r="C67" s="70" t="s">
        <v>53</v>
      </c>
      <c r="D67" s="70" t="s">
        <v>50</v>
      </c>
      <c r="E67" s="70"/>
      <c r="F67" s="70"/>
      <c r="G67" s="70"/>
      <c r="H67" s="70"/>
      <c r="I67" s="71">
        <f>I68</f>
        <v>259.5</v>
      </c>
    </row>
    <row r="68" spans="1:9" ht="22.5">
      <c r="A68" s="42" t="s">
        <v>144</v>
      </c>
      <c r="B68" s="26" t="s">
        <v>255</v>
      </c>
      <c r="C68" s="26" t="s">
        <v>53</v>
      </c>
      <c r="D68" s="26" t="s">
        <v>50</v>
      </c>
      <c r="E68" s="26" t="s">
        <v>145</v>
      </c>
      <c r="F68" s="26" t="s">
        <v>135</v>
      </c>
      <c r="G68" s="26"/>
      <c r="H68" s="26"/>
      <c r="I68" s="28">
        <f>I69</f>
        <v>259.5</v>
      </c>
    </row>
    <row r="69" spans="1:9" ht="33.75">
      <c r="A69" s="43" t="s">
        <v>146</v>
      </c>
      <c r="B69" s="20" t="s">
        <v>255</v>
      </c>
      <c r="C69" s="20" t="s">
        <v>53</v>
      </c>
      <c r="D69" s="20" t="s">
        <v>50</v>
      </c>
      <c r="E69" s="20" t="s">
        <v>145</v>
      </c>
      <c r="F69" s="20" t="s">
        <v>183</v>
      </c>
      <c r="G69" s="20"/>
      <c r="H69" s="20"/>
      <c r="I69" s="21">
        <f>I70+I73+I76+I79</f>
        <v>259.5</v>
      </c>
    </row>
    <row r="70" spans="1:9" ht="12.75">
      <c r="A70" s="59" t="s">
        <v>99</v>
      </c>
      <c r="B70" s="60" t="s">
        <v>255</v>
      </c>
      <c r="C70" s="60" t="s">
        <v>53</v>
      </c>
      <c r="D70" s="60" t="s">
        <v>50</v>
      </c>
      <c r="E70" s="60" t="s">
        <v>145</v>
      </c>
      <c r="F70" s="60" t="s">
        <v>183</v>
      </c>
      <c r="G70" s="60" t="s">
        <v>97</v>
      </c>
      <c r="H70" s="60"/>
      <c r="I70" s="24">
        <f>SUM(I71:I72)</f>
        <v>20</v>
      </c>
    </row>
    <row r="71" spans="1:9" ht="22.5" hidden="1">
      <c r="A71" s="62" t="s">
        <v>94</v>
      </c>
      <c r="B71" s="22" t="s">
        <v>193</v>
      </c>
      <c r="C71" s="22" t="s">
        <v>53</v>
      </c>
      <c r="D71" s="22" t="s">
        <v>50</v>
      </c>
      <c r="E71" s="22" t="s">
        <v>145</v>
      </c>
      <c r="F71" s="22" t="s">
        <v>183</v>
      </c>
      <c r="G71" s="22" t="s">
        <v>97</v>
      </c>
      <c r="H71" s="22" t="s">
        <v>95</v>
      </c>
      <c r="I71" s="23"/>
    </row>
    <row r="72" spans="1:9" ht="22.5">
      <c r="A72" s="62" t="s">
        <v>141</v>
      </c>
      <c r="B72" s="22" t="s">
        <v>255</v>
      </c>
      <c r="C72" s="22" t="s">
        <v>53</v>
      </c>
      <c r="D72" s="22" t="s">
        <v>50</v>
      </c>
      <c r="E72" s="22" t="s">
        <v>145</v>
      </c>
      <c r="F72" s="22" t="s">
        <v>183</v>
      </c>
      <c r="G72" s="22" t="s">
        <v>97</v>
      </c>
      <c r="H72" s="22" t="s">
        <v>137</v>
      </c>
      <c r="I72" s="23">
        <v>20</v>
      </c>
    </row>
    <row r="73" spans="1:9" ht="12.75">
      <c r="A73" s="59" t="s">
        <v>103</v>
      </c>
      <c r="B73" s="60" t="s">
        <v>255</v>
      </c>
      <c r="C73" s="60" t="s">
        <v>53</v>
      </c>
      <c r="D73" s="60" t="s">
        <v>50</v>
      </c>
      <c r="E73" s="60" t="s">
        <v>145</v>
      </c>
      <c r="F73" s="60" t="s">
        <v>183</v>
      </c>
      <c r="G73" s="60" t="s">
        <v>100</v>
      </c>
      <c r="H73" s="60"/>
      <c r="I73" s="24">
        <f>SUM(I74:I75)</f>
        <v>15</v>
      </c>
    </row>
    <row r="74" spans="1:9" ht="22.5" hidden="1">
      <c r="A74" s="62" t="s">
        <v>94</v>
      </c>
      <c r="B74" s="22" t="s">
        <v>193</v>
      </c>
      <c r="C74" s="22" t="s">
        <v>53</v>
      </c>
      <c r="D74" s="22" t="s">
        <v>50</v>
      </c>
      <c r="E74" s="22" t="s">
        <v>145</v>
      </c>
      <c r="F74" s="22" t="s">
        <v>183</v>
      </c>
      <c r="G74" s="22" t="s">
        <v>100</v>
      </c>
      <c r="H74" s="22" t="s">
        <v>95</v>
      </c>
      <c r="I74" s="23"/>
    </row>
    <row r="75" spans="1:9" ht="22.5">
      <c r="A75" s="62" t="s">
        <v>141</v>
      </c>
      <c r="B75" s="22" t="s">
        <v>255</v>
      </c>
      <c r="C75" s="22" t="s">
        <v>53</v>
      </c>
      <c r="D75" s="22" t="s">
        <v>50</v>
      </c>
      <c r="E75" s="22" t="s">
        <v>145</v>
      </c>
      <c r="F75" s="22" t="s">
        <v>183</v>
      </c>
      <c r="G75" s="22" t="s">
        <v>100</v>
      </c>
      <c r="H75" s="22" t="s">
        <v>137</v>
      </c>
      <c r="I75" s="23">
        <v>15</v>
      </c>
    </row>
    <row r="76" spans="1:9" ht="12.75">
      <c r="A76" s="59" t="s">
        <v>104</v>
      </c>
      <c r="B76" s="60" t="s">
        <v>255</v>
      </c>
      <c r="C76" s="60" t="s">
        <v>53</v>
      </c>
      <c r="D76" s="60" t="s">
        <v>50</v>
      </c>
      <c r="E76" s="60" t="s">
        <v>58</v>
      </c>
      <c r="F76" s="60" t="s">
        <v>60</v>
      </c>
      <c r="G76" s="60" t="s">
        <v>264</v>
      </c>
      <c r="H76" s="60"/>
      <c r="I76" s="24">
        <f>SUM(I77:I78)</f>
        <v>46.9</v>
      </c>
    </row>
    <row r="77" spans="1:9" ht="22.5" hidden="1">
      <c r="A77" s="62" t="s">
        <v>94</v>
      </c>
      <c r="B77" s="22" t="s">
        <v>193</v>
      </c>
      <c r="C77" s="22" t="s">
        <v>53</v>
      </c>
      <c r="D77" s="22" t="s">
        <v>50</v>
      </c>
      <c r="E77" s="22" t="s">
        <v>145</v>
      </c>
      <c r="F77" s="22" t="s">
        <v>183</v>
      </c>
      <c r="G77" s="22" t="s">
        <v>101</v>
      </c>
      <c r="H77" s="22" t="s">
        <v>95</v>
      </c>
      <c r="I77" s="23"/>
    </row>
    <row r="78" spans="1:9" ht="22.5">
      <c r="A78" s="62" t="s">
        <v>141</v>
      </c>
      <c r="B78" s="22" t="s">
        <v>255</v>
      </c>
      <c r="C78" s="22" t="s">
        <v>53</v>
      </c>
      <c r="D78" s="22" t="s">
        <v>50</v>
      </c>
      <c r="E78" s="22" t="s">
        <v>58</v>
      </c>
      <c r="F78" s="22" t="s">
        <v>60</v>
      </c>
      <c r="G78" s="22" t="s">
        <v>264</v>
      </c>
      <c r="H78" s="22" t="s">
        <v>137</v>
      </c>
      <c r="I78" s="23">
        <v>46.9</v>
      </c>
    </row>
    <row r="79" spans="1:9" ht="22.5">
      <c r="A79" s="59" t="s">
        <v>105</v>
      </c>
      <c r="B79" s="60" t="s">
        <v>255</v>
      </c>
      <c r="C79" s="60" t="s">
        <v>53</v>
      </c>
      <c r="D79" s="60" t="s">
        <v>50</v>
      </c>
      <c r="E79" s="60" t="s">
        <v>58</v>
      </c>
      <c r="F79" s="60" t="s">
        <v>60</v>
      </c>
      <c r="G79" s="60" t="s">
        <v>264</v>
      </c>
      <c r="H79" s="60"/>
      <c r="I79" s="24">
        <f>SUM(I80:I81)</f>
        <v>177.6</v>
      </c>
    </row>
    <row r="80" spans="1:9" ht="22.5" hidden="1">
      <c r="A80" s="62" t="s">
        <v>94</v>
      </c>
      <c r="B80" s="22" t="s">
        <v>193</v>
      </c>
      <c r="C80" s="22" t="s">
        <v>53</v>
      </c>
      <c r="D80" s="22" t="s">
        <v>50</v>
      </c>
      <c r="E80" s="22" t="s">
        <v>145</v>
      </c>
      <c r="F80" s="22" t="s">
        <v>183</v>
      </c>
      <c r="G80" s="22" t="s">
        <v>102</v>
      </c>
      <c r="H80" s="22" t="s">
        <v>95</v>
      </c>
      <c r="I80" s="23"/>
    </row>
    <row r="81" spans="1:9" ht="22.5">
      <c r="A81" s="62" t="s">
        <v>141</v>
      </c>
      <c r="B81" s="22" t="s">
        <v>255</v>
      </c>
      <c r="C81" s="22" t="s">
        <v>53</v>
      </c>
      <c r="D81" s="22" t="s">
        <v>50</v>
      </c>
      <c r="E81" s="22" t="s">
        <v>58</v>
      </c>
      <c r="F81" s="22" t="s">
        <v>60</v>
      </c>
      <c r="G81" s="22" t="s">
        <v>264</v>
      </c>
      <c r="H81" s="22" t="s">
        <v>137</v>
      </c>
      <c r="I81" s="23">
        <v>177.6</v>
      </c>
    </row>
    <row r="82" spans="1:9" s="58" customFormat="1" ht="12.75">
      <c r="A82" s="44" t="s">
        <v>117</v>
      </c>
      <c r="B82" s="7" t="s">
        <v>255</v>
      </c>
      <c r="C82" s="7" t="s">
        <v>166</v>
      </c>
      <c r="D82" s="8"/>
      <c r="E82" s="8" t="s">
        <v>177</v>
      </c>
      <c r="F82" s="8" t="s">
        <v>177</v>
      </c>
      <c r="G82" s="8" t="s">
        <v>177</v>
      </c>
      <c r="H82" s="8" t="s">
        <v>177</v>
      </c>
      <c r="I82" s="14">
        <f>I83</f>
        <v>903.9000000000001</v>
      </c>
    </row>
    <row r="83" spans="1:9" s="72" customFormat="1" ht="12">
      <c r="A83" s="68" t="s">
        <v>116</v>
      </c>
      <c r="B83" s="70" t="s">
        <v>255</v>
      </c>
      <c r="C83" s="70" t="s">
        <v>166</v>
      </c>
      <c r="D83" s="70" t="s">
        <v>178</v>
      </c>
      <c r="E83" s="70" t="s">
        <v>177</v>
      </c>
      <c r="F83" s="70" t="s">
        <v>177</v>
      </c>
      <c r="G83" s="70" t="s">
        <v>177</v>
      </c>
      <c r="H83" s="70" t="s">
        <v>177</v>
      </c>
      <c r="I83" s="71">
        <f>I84</f>
        <v>903.9000000000001</v>
      </c>
    </row>
    <row r="84" spans="1:9" ht="22.5">
      <c r="A84" s="42" t="s">
        <v>144</v>
      </c>
      <c r="B84" s="26" t="s">
        <v>255</v>
      </c>
      <c r="C84" s="26" t="s">
        <v>166</v>
      </c>
      <c r="D84" s="26" t="s">
        <v>178</v>
      </c>
      <c r="E84" s="26" t="s">
        <v>58</v>
      </c>
      <c r="F84" s="26" t="s">
        <v>60</v>
      </c>
      <c r="G84" s="26"/>
      <c r="H84" s="26"/>
      <c r="I84" s="28">
        <f>I85</f>
        <v>903.9000000000001</v>
      </c>
    </row>
    <row r="85" spans="1:9" ht="33.75">
      <c r="A85" s="43" t="s">
        <v>146</v>
      </c>
      <c r="B85" s="20" t="s">
        <v>255</v>
      </c>
      <c r="C85" s="20" t="s">
        <v>166</v>
      </c>
      <c r="D85" s="20" t="s">
        <v>178</v>
      </c>
      <c r="E85" s="20" t="s">
        <v>58</v>
      </c>
      <c r="F85" s="20" t="s">
        <v>60</v>
      </c>
      <c r="G85" s="20"/>
      <c r="H85" s="20"/>
      <c r="I85" s="21">
        <f>I86</f>
        <v>903.9000000000001</v>
      </c>
    </row>
    <row r="86" spans="1:9" ht="33.75">
      <c r="A86" s="59" t="s">
        <v>66</v>
      </c>
      <c r="B86" s="60" t="s">
        <v>255</v>
      </c>
      <c r="C86" s="60" t="s">
        <v>166</v>
      </c>
      <c r="D86" s="60" t="s">
        <v>178</v>
      </c>
      <c r="E86" s="60" t="s">
        <v>58</v>
      </c>
      <c r="F86" s="60" t="s">
        <v>60</v>
      </c>
      <c r="G86" s="60" t="s">
        <v>264</v>
      </c>
      <c r="H86" s="60"/>
      <c r="I86" s="25">
        <f>I87+I89</f>
        <v>903.9000000000001</v>
      </c>
    </row>
    <row r="87" spans="1:9" ht="22.5">
      <c r="A87" s="41" t="s">
        <v>165</v>
      </c>
      <c r="B87" s="19" t="s">
        <v>255</v>
      </c>
      <c r="C87" s="19" t="s">
        <v>166</v>
      </c>
      <c r="D87" s="19" t="s">
        <v>178</v>
      </c>
      <c r="E87" s="19" t="s">
        <v>58</v>
      </c>
      <c r="F87" s="19" t="s">
        <v>60</v>
      </c>
      <c r="G87" s="19" t="s">
        <v>264</v>
      </c>
      <c r="H87" s="19"/>
      <c r="I87" s="61">
        <f>I88</f>
        <v>557.1</v>
      </c>
    </row>
    <row r="88" spans="1:9" ht="33.75">
      <c r="A88" s="62" t="s">
        <v>56</v>
      </c>
      <c r="B88" s="22" t="s">
        <v>255</v>
      </c>
      <c r="C88" s="22" t="s">
        <v>166</v>
      </c>
      <c r="D88" s="22" t="s">
        <v>178</v>
      </c>
      <c r="E88" s="22" t="s">
        <v>58</v>
      </c>
      <c r="F88" s="22" t="s">
        <v>60</v>
      </c>
      <c r="G88" s="22" t="s">
        <v>264</v>
      </c>
      <c r="H88" s="22" t="s">
        <v>67</v>
      </c>
      <c r="I88" s="23">
        <v>557.1</v>
      </c>
    </row>
    <row r="89" spans="1:9" ht="12.75">
      <c r="A89" s="41" t="s">
        <v>55</v>
      </c>
      <c r="B89" s="19" t="s">
        <v>255</v>
      </c>
      <c r="C89" s="19" t="s">
        <v>166</v>
      </c>
      <c r="D89" s="19" t="s">
        <v>178</v>
      </c>
      <c r="E89" s="19" t="s">
        <v>58</v>
      </c>
      <c r="F89" s="19" t="s">
        <v>60</v>
      </c>
      <c r="G89" s="19" t="s">
        <v>264</v>
      </c>
      <c r="H89" s="19"/>
      <c r="I89" s="61">
        <f>I90</f>
        <v>346.8</v>
      </c>
    </row>
    <row r="90" spans="1:9" ht="33.75">
      <c r="A90" s="62" t="s">
        <v>56</v>
      </c>
      <c r="B90" s="22" t="s">
        <v>255</v>
      </c>
      <c r="C90" s="22" t="s">
        <v>166</v>
      </c>
      <c r="D90" s="22" t="s">
        <v>178</v>
      </c>
      <c r="E90" s="22" t="s">
        <v>58</v>
      </c>
      <c r="F90" s="22" t="s">
        <v>60</v>
      </c>
      <c r="G90" s="22" t="s">
        <v>264</v>
      </c>
      <c r="H90" s="22" t="s">
        <v>67</v>
      </c>
      <c r="I90" s="23">
        <v>346.8</v>
      </c>
    </row>
    <row r="91" spans="1:9" s="58" customFormat="1" ht="12.75">
      <c r="A91" s="44" t="s">
        <v>170</v>
      </c>
      <c r="B91" s="7" t="s">
        <v>255</v>
      </c>
      <c r="C91" s="7" t="s">
        <v>52</v>
      </c>
      <c r="D91" s="8"/>
      <c r="E91" s="8"/>
      <c r="F91" s="8"/>
      <c r="G91" s="8" t="s">
        <v>177</v>
      </c>
      <c r="H91" s="8" t="s">
        <v>177</v>
      </c>
      <c r="I91" s="14">
        <f aca="true" t="shared" si="0" ref="I91:I96">I92</f>
        <v>57.6</v>
      </c>
    </row>
    <row r="92" spans="1:9" s="72" customFormat="1" ht="12">
      <c r="A92" s="68" t="s">
        <v>111</v>
      </c>
      <c r="B92" s="69" t="s">
        <v>255</v>
      </c>
      <c r="C92" s="70" t="s">
        <v>52</v>
      </c>
      <c r="D92" s="70" t="s">
        <v>178</v>
      </c>
      <c r="E92" s="70"/>
      <c r="F92" s="70" t="s">
        <v>177</v>
      </c>
      <c r="G92" s="70" t="s">
        <v>177</v>
      </c>
      <c r="H92" s="70" t="s">
        <v>177</v>
      </c>
      <c r="I92" s="71">
        <f t="shared" si="0"/>
        <v>57.6</v>
      </c>
    </row>
    <row r="93" spans="1:9" ht="22.5">
      <c r="A93" s="42" t="s">
        <v>144</v>
      </c>
      <c r="B93" s="26" t="s">
        <v>255</v>
      </c>
      <c r="C93" s="26" t="s">
        <v>52</v>
      </c>
      <c r="D93" s="26" t="s">
        <v>178</v>
      </c>
      <c r="E93" s="26" t="s">
        <v>145</v>
      </c>
      <c r="F93" s="26" t="s">
        <v>135</v>
      </c>
      <c r="G93" s="26" t="s">
        <v>177</v>
      </c>
      <c r="H93" s="26" t="s">
        <v>177</v>
      </c>
      <c r="I93" s="28">
        <f t="shared" si="0"/>
        <v>57.6</v>
      </c>
    </row>
    <row r="94" spans="1:9" ht="33.75">
      <c r="A94" s="43" t="s">
        <v>146</v>
      </c>
      <c r="B94" s="20" t="s">
        <v>255</v>
      </c>
      <c r="C94" s="20" t="s">
        <v>52</v>
      </c>
      <c r="D94" s="20" t="s">
        <v>178</v>
      </c>
      <c r="E94" s="20" t="s">
        <v>145</v>
      </c>
      <c r="F94" s="20" t="s">
        <v>183</v>
      </c>
      <c r="G94" s="20" t="s">
        <v>177</v>
      </c>
      <c r="H94" s="20" t="s">
        <v>177</v>
      </c>
      <c r="I94" s="21">
        <f t="shared" si="0"/>
        <v>57.6</v>
      </c>
    </row>
    <row r="95" spans="1:9" ht="22.5">
      <c r="A95" s="59" t="s">
        <v>156</v>
      </c>
      <c r="B95" s="60" t="s">
        <v>255</v>
      </c>
      <c r="C95" s="60" t="s">
        <v>52</v>
      </c>
      <c r="D95" s="60" t="s">
        <v>178</v>
      </c>
      <c r="E95" s="60" t="s">
        <v>145</v>
      </c>
      <c r="F95" s="60" t="s">
        <v>183</v>
      </c>
      <c r="G95" s="60" t="s">
        <v>133</v>
      </c>
      <c r="H95" s="60" t="s">
        <v>177</v>
      </c>
      <c r="I95" s="24">
        <f t="shared" si="0"/>
        <v>57.6</v>
      </c>
    </row>
    <row r="96" spans="1:9" ht="12.75">
      <c r="A96" s="41" t="s">
        <v>155</v>
      </c>
      <c r="B96" s="45" t="s">
        <v>255</v>
      </c>
      <c r="C96" s="19" t="s">
        <v>52</v>
      </c>
      <c r="D96" s="19" t="s">
        <v>178</v>
      </c>
      <c r="E96" s="19" t="s">
        <v>145</v>
      </c>
      <c r="F96" s="19" t="s">
        <v>183</v>
      </c>
      <c r="G96" s="19" t="s">
        <v>134</v>
      </c>
      <c r="H96" s="19"/>
      <c r="I96" s="61">
        <f t="shared" si="0"/>
        <v>57.6</v>
      </c>
    </row>
    <row r="97" spans="1:9" ht="22.5">
      <c r="A97" s="67" t="s">
        <v>154</v>
      </c>
      <c r="B97" s="22" t="s">
        <v>255</v>
      </c>
      <c r="C97" s="22" t="s">
        <v>52</v>
      </c>
      <c r="D97" s="22" t="s">
        <v>178</v>
      </c>
      <c r="E97" s="22" t="s">
        <v>145</v>
      </c>
      <c r="F97" s="22" t="s">
        <v>183</v>
      </c>
      <c r="G97" s="22" t="s">
        <v>134</v>
      </c>
      <c r="H97" s="22" t="s">
        <v>153</v>
      </c>
      <c r="I97" s="23">
        <v>57.6</v>
      </c>
    </row>
    <row r="98" spans="1:9" s="58" customFormat="1" ht="25.5">
      <c r="A98" s="44" t="s">
        <v>115</v>
      </c>
      <c r="B98" s="7" t="s">
        <v>255</v>
      </c>
      <c r="C98" s="7" t="s">
        <v>169</v>
      </c>
      <c r="D98" s="8"/>
      <c r="E98" s="8"/>
      <c r="F98" s="8"/>
      <c r="G98" s="8"/>
      <c r="H98" s="8"/>
      <c r="I98" s="14">
        <f>I99</f>
        <v>5.8</v>
      </c>
    </row>
    <row r="99" spans="1:9" s="72" customFormat="1" ht="24">
      <c r="A99" s="68" t="s">
        <v>61</v>
      </c>
      <c r="B99" s="69" t="s">
        <v>255</v>
      </c>
      <c r="C99" s="70" t="s">
        <v>169</v>
      </c>
      <c r="D99" s="70" t="s">
        <v>178</v>
      </c>
      <c r="E99" s="70"/>
      <c r="F99" s="70"/>
      <c r="G99" s="70"/>
      <c r="H99" s="70"/>
      <c r="I99" s="71">
        <f>I100</f>
        <v>5.8</v>
      </c>
    </row>
    <row r="100" spans="1:9" ht="22.5">
      <c r="A100" s="42" t="s">
        <v>144</v>
      </c>
      <c r="B100" s="26" t="s">
        <v>255</v>
      </c>
      <c r="C100" s="26" t="s">
        <v>169</v>
      </c>
      <c r="D100" s="26" t="s">
        <v>178</v>
      </c>
      <c r="E100" s="26" t="s">
        <v>145</v>
      </c>
      <c r="F100" s="26" t="s">
        <v>135</v>
      </c>
      <c r="G100" s="26"/>
      <c r="H100" s="26"/>
      <c r="I100" s="28">
        <f>I101</f>
        <v>5.8</v>
      </c>
    </row>
    <row r="101" spans="1:9" ht="33.75">
      <c r="A101" s="43" t="s">
        <v>146</v>
      </c>
      <c r="B101" s="20" t="s">
        <v>255</v>
      </c>
      <c r="C101" s="20" t="s">
        <v>169</v>
      </c>
      <c r="D101" s="20" t="s">
        <v>178</v>
      </c>
      <c r="E101" s="20" t="s">
        <v>145</v>
      </c>
      <c r="F101" s="20" t="s">
        <v>183</v>
      </c>
      <c r="G101" s="20"/>
      <c r="H101" s="20"/>
      <c r="I101" s="21">
        <f>I102</f>
        <v>5.8</v>
      </c>
    </row>
    <row r="102" spans="1:9" ht="12.75">
      <c r="A102" s="59" t="s">
        <v>62</v>
      </c>
      <c r="B102" s="66" t="s">
        <v>255</v>
      </c>
      <c r="C102" s="60" t="s">
        <v>169</v>
      </c>
      <c r="D102" s="60" t="s">
        <v>178</v>
      </c>
      <c r="E102" s="60" t="s">
        <v>145</v>
      </c>
      <c r="F102" s="60" t="s">
        <v>183</v>
      </c>
      <c r="G102" s="60" t="s">
        <v>63</v>
      </c>
      <c r="H102" s="60" t="s">
        <v>177</v>
      </c>
      <c r="I102" s="25">
        <f>I103</f>
        <v>5.8</v>
      </c>
    </row>
    <row r="103" spans="1:9" ht="13.5" thickBot="1">
      <c r="A103" s="73" t="s">
        <v>64</v>
      </c>
      <c r="B103" s="27" t="s">
        <v>255</v>
      </c>
      <c r="C103" s="27" t="s">
        <v>169</v>
      </c>
      <c r="D103" s="27" t="s">
        <v>178</v>
      </c>
      <c r="E103" s="27" t="s">
        <v>145</v>
      </c>
      <c r="F103" s="27" t="s">
        <v>183</v>
      </c>
      <c r="G103" s="27" t="s">
        <v>63</v>
      </c>
      <c r="H103" s="27">
        <v>730</v>
      </c>
      <c r="I103" s="74">
        <v>5.8</v>
      </c>
    </row>
  </sheetData>
  <sheetProtection formatCells="0" formatColumns="0" formatRows="0" insertColumns="0" insertRows="0"/>
  <mergeCells count="2">
    <mergeCell ref="A9:I9"/>
    <mergeCell ref="E12:G12"/>
  </mergeCells>
  <conditionalFormatting sqref="C16:H16 B17:H19 C50:H50 B51:H53 A50:A58 C54:H58 B37:H39 A32:A40 C60:H60 A16:A21 C20:H21 A22:H22 A23:A30 C23:H30 A31:H31 C32:H36 C40:H40 C42:H42 B43:H45 C46:H48 A42:A48 B61:H63 C64:H65 A60:A65 C67:H67 B68:H70 C71:H72 B73:H73 C74:H75 B76:H76 C77:H78 B79:H79 C80:H81 A67:A81 C99:H99 B100:H100 C101:H103 A99:A103 A83:H90 B93:H95 C92:H92 A92:A97 C96:H97">
    <cfRule type="expression" priority="1" dxfId="16" stopIfTrue="1">
      <formula>$G16=""</formula>
    </cfRule>
    <cfRule type="expression" priority="2" dxfId="17" stopIfTrue="1">
      <formula>#REF!&lt;&gt;""</formula>
    </cfRule>
    <cfRule type="expression" priority="3" dxfId="18" stopIfTrue="1">
      <formula>AND($H16="",$G16&lt;&gt;"")</formula>
    </cfRule>
  </conditionalFormatting>
  <conditionalFormatting sqref="C13:G14 A13:B15 C15:I15 A59:I59 A82:I82 A49:I49 A41:I41 A66:I66 A98:I98 A91:I91">
    <cfRule type="expression" priority="4" dxfId="16" stopIfTrue="1">
      <formula>$C13=""</formula>
    </cfRule>
    <cfRule type="expression" priority="5" dxfId="17" stopIfTrue="1">
      <formula>$D13&lt;&gt;""</formula>
    </cfRule>
  </conditionalFormatting>
  <conditionalFormatting sqref="I6:I7">
    <cfRule type="expression" priority="6" dxfId="0" stopIfTrue="1">
      <formula>#REF!&lt;&gt;""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zoomScalePageLayoutView="0" workbookViewId="0" topLeftCell="A1">
      <selection activeCell="A12" sqref="A12:C12"/>
    </sheetView>
  </sheetViews>
  <sheetFormatPr defaultColWidth="9.00390625" defaultRowHeight="12.75"/>
  <cols>
    <col min="1" max="1" width="31.625" style="1" customWidth="1"/>
    <col min="2" max="2" width="75.875" style="1" customWidth="1"/>
    <col min="3" max="3" width="15.3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spans="3:4" ht="18.75">
      <c r="C1" s="142" t="s">
        <v>48</v>
      </c>
      <c r="D1" s="75"/>
    </row>
    <row r="2" spans="3:4" ht="18.75">
      <c r="C2" s="141" t="s">
        <v>49</v>
      </c>
      <c r="D2" s="75"/>
    </row>
    <row r="3" spans="3:4" ht="18.75">
      <c r="C3" s="141" t="s">
        <v>251</v>
      </c>
      <c r="D3" s="75"/>
    </row>
    <row r="4" spans="3:4" ht="18.75">
      <c r="C4" s="141" t="s">
        <v>181</v>
      </c>
      <c r="D4" s="75"/>
    </row>
    <row r="5" spans="1:9" s="76" customFormat="1" ht="18.75">
      <c r="A5" s="48"/>
      <c r="C5" s="141"/>
      <c r="E5" s="9"/>
      <c r="H5" s="5"/>
      <c r="I5" s="5"/>
    </row>
    <row r="6" spans="1:4" ht="18.75">
      <c r="A6" s="2"/>
      <c r="B6" s="172"/>
      <c r="C6" s="172"/>
      <c r="D6" s="75"/>
    </row>
    <row r="7" spans="1:4" ht="12.75">
      <c r="A7" s="2"/>
      <c r="B7" s="75"/>
      <c r="C7" s="75"/>
      <c r="D7" s="75"/>
    </row>
    <row r="8" spans="1:3" ht="15.75" customHeight="1">
      <c r="A8" s="173" t="s">
        <v>263</v>
      </c>
      <c r="B8" s="173"/>
      <c r="C8" s="173"/>
    </row>
    <row r="9" spans="1:3" ht="15.75" customHeight="1">
      <c r="A9" s="173"/>
      <c r="B9" s="173"/>
      <c r="C9" s="173"/>
    </row>
    <row r="10" spans="1:3" ht="12.75">
      <c r="A10" s="173"/>
      <c r="B10" s="173"/>
      <c r="C10" s="173"/>
    </row>
    <row r="11" spans="1:3" ht="15.75" customHeight="1" hidden="1" thickBot="1">
      <c r="A11" s="173"/>
      <c r="B11" s="173"/>
      <c r="C11" s="173"/>
    </row>
    <row r="12" spans="1:3" ht="61.5" customHeight="1">
      <c r="A12" s="158" t="s">
        <v>106</v>
      </c>
      <c r="B12" s="158"/>
      <c r="C12" s="158"/>
    </row>
    <row r="13" spans="1:3" ht="15.75">
      <c r="A13" s="77" t="s">
        <v>184</v>
      </c>
      <c r="B13" s="77" t="s">
        <v>182</v>
      </c>
      <c r="C13" s="78" t="s">
        <v>107</v>
      </c>
    </row>
    <row r="14" spans="1:3" ht="15.75">
      <c r="A14" s="79" t="s">
        <v>69</v>
      </c>
      <c r="B14" s="3" t="s">
        <v>192</v>
      </c>
      <c r="C14" s="80">
        <f>C15</f>
        <v>430.9000000000001</v>
      </c>
    </row>
    <row r="15" spans="1:3" ht="15.75">
      <c r="A15" s="79" t="s">
        <v>191</v>
      </c>
      <c r="B15" s="3" t="s">
        <v>187</v>
      </c>
      <c r="C15" s="80">
        <f>C16</f>
        <v>430.9000000000001</v>
      </c>
    </row>
    <row r="16" spans="1:3" ht="15.75">
      <c r="A16" s="79" t="s">
        <v>157</v>
      </c>
      <c r="B16" s="3" t="s">
        <v>188</v>
      </c>
      <c r="C16" s="80">
        <f>C17+C21</f>
        <v>430.9000000000001</v>
      </c>
    </row>
    <row r="17" spans="1:3" ht="15.75">
      <c r="A17" s="79" t="s">
        <v>75</v>
      </c>
      <c r="B17" s="3" t="s">
        <v>74</v>
      </c>
      <c r="C17" s="80">
        <f>C18</f>
        <v>-2167.5</v>
      </c>
    </row>
    <row r="18" spans="1:3" ht="15.75">
      <c r="A18" s="79" t="s">
        <v>77</v>
      </c>
      <c r="B18" s="3" t="s">
        <v>76</v>
      </c>
      <c r="C18" s="80">
        <f>C19</f>
        <v>-2167.5</v>
      </c>
    </row>
    <row r="19" spans="1:3" ht="15.75">
      <c r="A19" s="79" t="s">
        <v>78</v>
      </c>
      <c r="B19" s="3" t="s">
        <v>189</v>
      </c>
      <c r="C19" s="80">
        <f>C20</f>
        <v>-2167.5</v>
      </c>
    </row>
    <row r="20" spans="1:3" ht="31.5">
      <c r="A20" s="79" t="s">
        <v>108</v>
      </c>
      <c r="B20" s="3" t="s">
        <v>185</v>
      </c>
      <c r="C20" s="80">
        <f>прил3!E11*(-1)</f>
        <v>-2167.5</v>
      </c>
    </row>
    <row r="21" spans="1:3" ht="15.75">
      <c r="A21" s="79" t="s">
        <v>79</v>
      </c>
      <c r="B21" s="3" t="s">
        <v>70</v>
      </c>
      <c r="C21" s="80">
        <f>C22</f>
        <v>2598.4</v>
      </c>
    </row>
    <row r="22" spans="1:3" ht="15.75">
      <c r="A22" s="79" t="s">
        <v>80</v>
      </c>
      <c r="B22" s="3" t="s">
        <v>71</v>
      </c>
      <c r="C22" s="80">
        <f>C23</f>
        <v>2598.4</v>
      </c>
    </row>
    <row r="23" spans="1:3" ht="15.75">
      <c r="A23" s="79" t="s">
        <v>81</v>
      </c>
      <c r="B23" s="3" t="s">
        <v>190</v>
      </c>
      <c r="C23" s="80">
        <f>C24</f>
        <v>2598.4</v>
      </c>
    </row>
    <row r="24" spans="1:3" ht="31.5">
      <c r="A24" s="79" t="s">
        <v>109</v>
      </c>
      <c r="B24" s="3" t="s">
        <v>186</v>
      </c>
      <c r="C24" s="80">
        <f>прил4!H12</f>
        <v>2598.4</v>
      </c>
    </row>
  </sheetData>
  <sheetProtection formatCells="0" formatColumns="0" formatRows="0" insertColumns="0" insertRows="0"/>
  <mergeCells count="3">
    <mergeCell ref="A12:C12"/>
    <mergeCell ref="B6:C6"/>
    <mergeCell ref="A8:C11"/>
  </mergeCells>
  <conditionalFormatting sqref="A6:A7">
    <cfRule type="expression" priority="1" dxfId="0" stopIfTrue="1">
      <formula>$D6&lt;&gt;""</formula>
    </cfRule>
  </conditionalFormatting>
  <conditionalFormatting sqref="C1">
    <cfRule type="expression" priority="2" dxfId="0" stopIfTrue="1">
      <formula>$G1&lt;&gt;""</formula>
    </cfRule>
  </conditionalFormatting>
  <printOptions horizontalCentered="1"/>
  <pageMargins left="0.7874015748031497" right="1.1811023622047245" top="0.7874015748031497" bottom="1.1811023622047245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Home</cp:lastModifiedBy>
  <cp:lastPrinted>2015-01-28T10:29:38Z</cp:lastPrinted>
  <dcterms:created xsi:type="dcterms:W3CDTF">1999-01-01T02:03:44Z</dcterms:created>
  <dcterms:modified xsi:type="dcterms:W3CDTF">2015-02-10T15:45:42Z</dcterms:modified>
  <cp:category/>
  <cp:version/>
  <cp:contentType/>
  <cp:contentStatus/>
</cp:coreProperties>
</file>